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site\"/>
    </mc:Choice>
  </mc:AlternateContent>
  <bookViews>
    <workbookView xWindow="360" yWindow="90" windowWidth="13395" windowHeight="7680"/>
  </bookViews>
  <sheets>
    <sheet name="Start Up costs" sheetId="1" r:id="rId1"/>
    <sheet name="Sales Projections" sheetId="5" r:id="rId2"/>
    <sheet name="Staffing Projections" sheetId="6" r:id="rId3"/>
    <sheet name="Proforma P&amp;L" sheetId="2" r:id="rId4"/>
    <sheet name="Proforma Cash Flow" sheetId="3" r:id="rId5"/>
    <sheet name="Proforma Balance Sheet" sheetId="4" r:id="rId6"/>
    <sheet name="PPT Slides" sheetId="7" r:id="rId7"/>
  </sheets>
  <calcPr calcId="162913"/>
</workbook>
</file>

<file path=xl/calcChain.xml><?xml version="1.0" encoding="utf-8"?>
<calcChain xmlns="http://schemas.openxmlformats.org/spreadsheetml/2006/main">
  <c r="C47" i="5" l="1"/>
  <c r="D47" i="5"/>
  <c r="E47" i="5"/>
  <c r="F47" i="5"/>
  <c r="G47" i="5"/>
  <c r="H47" i="5"/>
  <c r="I47" i="5"/>
  <c r="J47" i="5"/>
  <c r="K47" i="5"/>
  <c r="L47" i="5"/>
  <c r="M47" i="5"/>
  <c r="B47" i="5"/>
  <c r="C26" i="5"/>
  <c r="D26" i="5"/>
  <c r="E26" i="5"/>
  <c r="F26" i="5"/>
  <c r="G26" i="5"/>
  <c r="H26" i="5"/>
  <c r="I26" i="5"/>
  <c r="J26" i="5"/>
  <c r="K26" i="5"/>
  <c r="L26" i="5"/>
  <c r="M26" i="5"/>
  <c r="B26" i="5"/>
  <c r="C49" i="5"/>
  <c r="D49" i="5"/>
  <c r="E49" i="5"/>
  <c r="F49" i="5"/>
  <c r="G49" i="5"/>
  <c r="H49" i="5"/>
  <c r="I49" i="5"/>
  <c r="J49" i="5"/>
  <c r="K49" i="5"/>
  <c r="L49" i="5"/>
  <c r="M49" i="5"/>
  <c r="B49" i="5"/>
  <c r="C28" i="5"/>
  <c r="D28" i="5"/>
  <c r="E28" i="5"/>
  <c r="F28" i="5"/>
  <c r="G28" i="5"/>
  <c r="H28" i="5"/>
  <c r="I28" i="5"/>
  <c r="J28" i="5"/>
  <c r="K28" i="5"/>
  <c r="L28" i="5"/>
  <c r="M28" i="5"/>
  <c r="B28" i="5"/>
  <c r="C8" i="5"/>
  <c r="D8" i="5"/>
  <c r="E8" i="5"/>
  <c r="F8" i="5"/>
  <c r="G8" i="5"/>
  <c r="H8" i="5"/>
  <c r="I8" i="5"/>
  <c r="J8" i="5"/>
  <c r="K8" i="5"/>
  <c r="L8" i="5"/>
  <c r="M8" i="5"/>
  <c r="B8" i="5"/>
  <c r="C57" i="5"/>
  <c r="D57" i="5"/>
  <c r="E57" i="5"/>
  <c r="F57" i="5"/>
  <c r="G57" i="5"/>
  <c r="H57" i="5"/>
  <c r="I57" i="5"/>
  <c r="J57" i="5"/>
  <c r="K57" i="5"/>
  <c r="L57" i="5"/>
  <c r="M57" i="5"/>
  <c r="B57" i="5"/>
  <c r="C60" i="5"/>
  <c r="D60" i="5"/>
  <c r="E60" i="5"/>
  <c r="F60" i="5"/>
  <c r="G60" i="5"/>
  <c r="H60" i="5"/>
  <c r="I60" i="5"/>
  <c r="J60" i="5"/>
  <c r="K60" i="5"/>
  <c r="L60" i="5"/>
  <c r="M60" i="5"/>
  <c r="B60" i="5"/>
  <c r="C19" i="5"/>
  <c r="D19" i="5"/>
  <c r="E19" i="5"/>
  <c r="F19" i="5"/>
  <c r="G19" i="5"/>
  <c r="H19" i="5"/>
  <c r="I19" i="5"/>
  <c r="J19" i="5"/>
  <c r="K19" i="5"/>
  <c r="L19" i="5"/>
  <c r="M19" i="5"/>
  <c r="B19" i="5"/>
  <c r="C36" i="5"/>
  <c r="D36" i="5"/>
  <c r="E36" i="5"/>
  <c r="F36" i="5"/>
  <c r="G36" i="5"/>
  <c r="H36" i="5"/>
  <c r="I36" i="5"/>
  <c r="J36" i="5"/>
  <c r="K36" i="5"/>
  <c r="L36" i="5"/>
  <c r="M36" i="5"/>
  <c r="B36" i="5"/>
  <c r="C39" i="5"/>
  <c r="D39" i="5"/>
  <c r="E39" i="5"/>
  <c r="F39" i="5"/>
  <c r="G39" i="5"/>
  <c r="H39" i="5"/>
  <c r="I39" i="5"/>
  <c r="J39" i="5"/>
  <c r="K39" i="5"/>
  <c r="L39" i="5"/>
  <c r="M39" i="5"/>
  <c r="B39" i="5"/>
  <c r="C16" i="5"/>
  <c r="D16" i="5"/>
  <c r="E16" i="5"/>
  <c r="F16" i="5"/>
  <c r="G16" i="5"/>
  <c r="H16" i="5"/>
  <c r="I16" i="5"/>
  <c r="J16" i="5"/>
  <c r="K16" i="5"/>
  <c r="L16" i="5"/>
  <c r="M16" i="5"/>
  <c r="B16" i="5"/>
  <c r="C17" i="1"/>
  <c r="C28" i="4" l="1"/>
  <c r="D28" i="4" s="1"/>
  <c r="C11" i="3"/>
  <c r="D11" i="3"/>
  <c r="E11" i="3"/>
  <c r="F11" i="3"/>
  <c r="G11" i="3"/>
  <c r="H11" i="3"/>
  <c r="I11" i="3"/>
  <c r="J11" i="3"/>
  <c r="K11" i="3"/>
  <c r="L11" i="3"/>
  <c r="M11" i="3"/>
  <c r="B35" i="4"/>
  <c r="C33" i="4" s="1"/>
  <c r="B28" i="4"/>
  <c r="C25" i="4"/>
  <c r="C30" i="4" s="1"/>
  <c r="D25" i="4"/>
  <c r="E25" i="4"/>
  <c r="B25" i="4"/>
  <c r="B9" i="4"/>
  <c r="B7" i="4"/>
  <c r="B10" i="4" s="1"/>
  <c r="C36" i="3"/>
  <c r="D36" i="3"/>
  <c r="E36" i="3"/>
  <c r="F36" i="3"/>
  <c r="G36" i="3"/>
  <c r="H36" i="3"/>
  <c r="I36" i="3"/>
  <c r="J36" i="3"/>
  <c r="K36" i="3"/>
  <c r="L36" i="3"/>
  <c r="M36" i="3"/>
  <c r="B36" i="3"/>
  <c r="E15" i="4" s="1"/>
  <c r="C35" i="3"/>
  <c r="D35" i="3"/>
  <c r="E35" i="3"/>
  <c r="F35" i="3"/>
  <c r="G35" i="3"/>
  <c r="H35" i="3"/>
  <c r="I35" i="3"/>
  <c r="J35" i="3"/>
  <c r="K35" i="3"/>
  <c r="L35" i="3"/>
  <c r="M35" i="3"/>
  <c r="B35" i="3"/>
  <c r="C24" i="3"/>
  <c r="D24" i="3"/>
  <c r="E24" i="3"/>
  <c r="F24" i="3"/>
  <c r="G24" i="3"/>
  <c r="H24" i="3"/>
  <c r="I24" i="3"/>
  <c r="J24" i="3"/>
  <c r="K24" i="3"/>
  <c r="L24" i="3"/>
  <c r="M24" i="3"/>
  <c r="B24" i="3"/>
  <c r="D15" i="4" s="1"/>
  <c r="C23" i="3"/>
  <c r="D23" i="3"/>
  <c r="E23" i="3"/>
  <c r="F23" i="3"/>
  <c r="G23" i="3"/>
  <c r="H23" i="3"/>
  <c r="I23" i="3"/>
  <c r="J23" i="3"/>
  <c r="K23" i="3"/>
  <c r="L23" i="3"/>
  <c r="M23" i="3"/>
  <c r="B23" i="3"/>
  <c r="C12" i="3"/>
  <c r="D12" i="3"/>
  <c r="E12" i="3"/>
  <c r="F12" i="3"/>
  <c r="G12" i="3"/>
  <c r="H12" i="3"/>
  <c r="I12" i="3"/>
  <c r="J12" i="3"/>
  <c r="K12" i="3"/>
  <c r="L12" i="3"/>
  <c r="M12" i="3"/>
  <c r="B12" i="3"/>
  <c r="B11" i="3"/>
  <c r="B30" i="4" l="1"/>
  <c r="D30" i="4"/>
  <c r="E28" i="4"/>
  <c r="E30" i="4" s="1"/>
  <c r="C15" i="4"/>
  <c r="C133" i="2" l="1"/>
  <c r="D133" i="2"/>
  <c r="E133" i="2"/>
  <c r="F133" i="2"/>
  <c r="G133" i="2"/>
  <c r="H133" i="2"/>
  <c r="I133" i="2"/>
  <c r="J133" i="2"/>
  <c r="K133" i="2"/>
  <c r="L133" i="2"/>
  <c r="M133" i="2"/>
  <c r="B133" i="2"/>
  <c r="F112" i="2"/>
  <c r="G112" i="2"/>
  <c r="N152" i="2"/>
  <c r="D20" i="7" s="1"/>
  <c r="N147" i="2"/>
  <c r="N146" i="2"/>
  <c r="N145" i="2"/>
  <c r="N144" i="2"/>
  <c r="N143" i="2"/>
  <c r="N142" i="2"/>
  <c r="N141" i="2"/>
  <c r="N138" i="2"/>
  <c r="N137" i="2"/>
  <c r="N136" i="2"/>
  <c r="N135" i="2"/>
  <c r="N134" i="2"/>
  <c r="N132" i="2"/>
  <c r="N131" i="2"/>
  <c r="N130" i="2"/>
  <c r="N129" i="2"/>
  <c r="N128" i="2"/>
  <c r="N127" i="2"/>
  <c r="N126" i="2"/>
  <c r="D16" i="7" s="1"/>
  <c r="C82" i="2"/>
  <c r="D82" i="2"/>
  <c r="E82" i="2"/>
  <c r="F82" i="2"/>
  <c r="G82" i="2"/>
  <c r="H82" i="2"/>
  <c r="I82" i="2"/>
  <c r="J82" i="2"/>
  <c r="K82" i="2"/>
  <c r="L82" i="2"/>
  <c r="M82" i="2"/>
  <c r="B82" i="2"/>
  <c r="D61" i="2"/>
  <c r="J61" i="2"/>
  <c r="L61" i="2"/>
  <c r="F62" i="2"/>
  <c r="F68" i="2" s="1"/>
  <c r="G62" i="2"/>
  <c r="G68" i="2" s="1"/>
  <c r="B61" i="2"/>
  <c r="N101" i="2"/>
  <c r="C20" i="7" s="1"/>
  <c r="N96" i="2"/>
  <c r="N95" i="2"/>
  <c r="N94" i="2"/>
  <c r="N93" i="2"/>
  <c r="N92" i="2"/>
  <c r="N91" i="2"/>
  <c r="N90" i="2"/>
  <c r="N87" i="2"/>
  <c r="N86" i="2"/>
  <c r="N85" i="2"/>
  <c r="N84" i="2"/>
  <c r="N83" i="2"/>
  <c r="N81" i="2"/>
  <c r="N80" i="2"/>
  <c r="N79" i="2"/>
  <c r="N78" i="2"/>
  <c r="N77" i="2"/>
  <c r="N76" i="2"/>
  <c r="N75" i="2"/>
  <c r="C16" i="7" s="1"/>
  <c r="N22" i="2"/>
  <c r="N23" i="2"/>
  <c r="N24" i="2"/>
  <c r="N25" i="2"/>
  <c r="N26" i="2"/>
  <c r="N27" i="2"/>
  <c r="N28" i="2"/>
  <c r="N30" i="2"/>
  <c r="N31" i="2"/>
  <c r="N32" i="2"/>
  <c r="N33" i="2"/>
  <c r="N34" i="2"/>
  <c r="N37" i="2"/>
  <c r="N38" i="2"/>
  <c r="N39" i="2"/>
  <c r="N40" i="2"/>
  <c r="N41" i="2"/>
  <c r="N42" i="2"/>
  <c r="N43" i="2"/>
  <c r="N48" i="2"/>
  <c r="B20" i="7" s="1"/>
  <c r="C29" i="2"/>
  <c r="D29" i="2"/>
  <c r="E29" i="2"/>
  <c r="F29" i="2"/>
  <c r="G29" i="2"/>
  <c r="H29" i="2"/>
  <c r="I29" i="2"/>
  <c r="J29" i="2"/>
  <c r="K29" i="2"/>
  <c r="L29" i="2"/>
  <c r="M29" i="2"/>
  <c r="B29" i="2"/>
  <c r="B21" i="2"/>
  <c r="E9" i="2"/>
  <c r="E15" i="2" s="1"/>
  <c r="F9" i="2"/>
  <c r="F15" i="2" s="1"/>
  <c r="J9" i="2"/>
  <c r="J15" i="2" s="1"/>
  <c r="H8" i="2"/>
  <c r="C26" i="6"/>
  <c r="C125" i="2" s="1"/>
  <c r="D26" i="6"/>
  <c r="D125" i="2" s="1"/>
  <c r="E26" i="6"/>
  <c r="E125" i="2" s="1"/>
  <c r="F26" i="6"/>
  <c r="F125" i="2" s="1"/>
  <c r="G26" i="6"/>
  <c r="G125" i="2" s="1"/>
  <c r="H26" i="6"/>
  <c r="H125" i="2" s="1"/>
  <c r="I26" i="6"/>
  <c r="I125" i="2" s="1"/>
  <c r="J26" i="6"/>
  <c r="J125" i="2" s="1"/>
  <c r="K26" i="6"/>
  <c r="K125" i="2" s="1"/>
  <c r="L26" i="6"/>
  <c r="L125" i="2" s="1"/>
  <c r="M26" i="6"/>
  <c r="M125" i="2" s="1"/>
  <c r="B26" i="6"/>
  <c r="C17" i="6"/>
  <c r="C74" i="2" s="1"/>
  <c r="D17" i="6"/>
  <c r="D74" i="2" s="1"/>
  <c r="E17" i="6"/>
  <c r="E74" i="2" s="1"/>
  <c r="F17" i="6"/>
  <c r="F74" i="2" s="1"/>
  <c r="G17" i="6"/>
  <c r="G74" i="2" s="1"/>
  <c r="H17" i="6"/>
  <c r="H74" i="2" s="1"/>
  <c r="I17" i="6"/>
  <c r="I74" i="2" s="1"/>
  <c r="J17" i="6"/>
  <c r="J74" i="2" s="1"/>
  <c r="K17" i="6"/>
  <c r="K74" i="2" s="1"/>
  <c r="L17" i="6"/>
  <c r="L74" i="2" s="1"/>
  <c r="M17" i="6"/>
  <c r="M74" i="2" s="1"/>
  <c r="B17" i="6"/>
  <c r="C9" i="6"/>
  <c r="C21" i="2" s="1"/>
  <c r="D9" i="6"/>
  <c r="D21" i="2" s="1"/>
  <c r="E9" i="6"/>
  <c r="E21" i="2" s="1"/>
  <c r="F9" i="6"/>
  <c r="F21" i="2" s="1"/>
  <c r="G9" i="6"/>
  <c r="G21" i="2" s="1"/>
  <c r="H9" i="6"/>
  <c r="H21" i="2" s="1"/>
  <c r="I9" i="6"/>
  <c r="I21" i="2" s="1"/>
  <c r="J9" i="6"/>
  <c r="J21" i="2" s="1"/>
  <c r="K9" i="6"/>
  <c r="K21" i="2" s="1"/>
  <c r="L9" i="6"/>
  <c r="L21" i="2" s="1"/>
  <c r="M9" i="6"/>
  <c r="M21" i="2" s="1"/>
  <c r="B9" i="6"/>
  <c r="I50" i="5"/>
  <c r="N47" i="5"/>
  <c r="C29" i="5"/>
  <c r="G29" i="5"/>
  <c r="I29" i="5"/>
  <c r="K29" i="5"/>
  <c r="M29" i="5"/>
  <c r="N26" i="5"/>
  <c r="D50" i="5"/>
  <c r="L50" i="5"/>
  <c r="C6" i="5"/>
  <c r="C9" i="5" s="1"/>
  <c r="D6" i="5"/>
  <c r="D9" i="5" s="1"/>
  <c r="E6" i="5"/>
  <c r="F6" i="5"/>
  <c r="G6" i="5"/>
  <c r="H6" i="5"/>
  <c r="H9" i="5" s="1"/>
  <c r="H11" i="5" s="1"/>
  <c r="I6" i="5"/>
  <c r="J6" i="5"/>
  <c r="K6" i="5"/>
  <c r="K9" i="5" s="1"/>
  <c r="L6" i="5"/>
  <c r="L9" i="5" s="1"/>
  <c r="M6" i="5"/>
  <c r="B6" i="5"/>
  <c r="M113" i="2"/>
  <c r="M119" i="2" s="1"/>
  <c r="L113" i="2"/>
  <c r="L119" i="2" s="1"/>
  <c r="K113" i="2"/>
  <c r="K119" i="2" s="1"/>
  <c r="J113" i="2"/>
  <c r="J119" i="2" s="1"/>
  <c r="I113" i="2"/>
  <c r="I119" i="2" s="1"/>
  <c r="H113" i="2"/>
  <c r="H119" i="2" s="1"/>
  <c r="G113" i="2"/>
  <c r="G119" i="2" s="1"/>
  <c r="F113" i="2"/>
  <c r="F119" i="2" s="1"/>
  <c r="E113" i="2"/>
  <c r="E119" i="2" s="1"/>
  <c r="D113" i="2"/>
  <c r="D119" i="2" s="1"/>
  <c r="C113" i="2"/>
  <c r="C119" i="2" s="1"/>
  <c r="B113" i="2"/>
  <c r="B119" i="2" s="1"/>
  <c r="M112" i="2"/>
  <c r="L112" i="2"/>
  <c r="K112" i="2"/>
  <c r="J112" i="2"/>
  <c r="I112" i="2"/>
  <c r="H112" i="2"/>
  <c r="E112" i="2"/>
  <c r="D112" i="2"/>
  <c r="C112" i="2"/>
  <c r="M50" i="5"/>
  <c r="G50" i="5"/>
  <c r="N49" i="5"/>
  <c r="E50" i="5"/>
  <c r="M62" i="2"/>
  <c r="M68" i="2" s="1"/>
  <c r="L62" i="2"/>
  <c r="L68" i="2" s="1"/>
  <c r="K62" i="2"/>
  <c r="K68" i="2" s="1"/>
  <c r="J62" i="2"/>
  <c r="J68" i="2" s="1"/>
  <c r="I62" i="2"/>
  <c r="I68" i="2" s="1"/>
  <c r="H62" i="2"/>
  <c r="H68" i="2" s="1"/>
  <c r="E62" i="2"/>
  <c r="E68" i="2" s="1"/>
  <c r="D62" i="2"/>
  <c r="D68" i="2" s="1"/>
  <c r="C62" i="2"/>
  <c r="C68" i="2" s="1"/>
  <c r="B62" i="2"/>
  <c r="B68" i="2" s="1"/>
  <c r="M61" i="2"/>
  <c r="N36" i="5"/>
  <c r="I61" i="2"/>
  <c r="H61" i="2"/>
  <c r="G61" i="2"/>
  <c r="F61" i="2"/>
  <c r="E61" i="2"/>
  <c r="C61" i="2"/>
  <c r="L29" i="5"/>
  <c r="J29" i="5"/>
  <c r="N28" i="5"/>
  <c r="D29" i="5"/>
  <c r="B29" i="5"/>
  <c r="B9" i="2"/>
  <c r="B15" i="2" s="1"/>
  <c r="C9" i="2"/>
  <c r="C15" i="2" s="1"/>
  <c r="D9" i="2"/>
  <c r="D15" i="2" s="1"/>
  <c r="G9" i="2"/>
  <c r="G15" i="2" s="1"/>
  <c r="H9" i="2"/>
  <c r="H15" i="2" s="1"/>
  <c r="I9" i="2"/>
  <c r="I15" i="2" s="1"/>
  <c r="K9" i="2"/>
  <c r="K15" i="2" s="1"/>
  <c r="L9" i="2"/>
  <c r="L15" i="2" s="1"/>
  <c r="M9" i="2"/>
  <c r="M15" i="2" s="1"/>
  <c r="C8" i="2"/>
  <c r="D8" i="2"/>
  <c r="E8" i="2"/>
  <c r="F8" i="2"/>
  <c r="G8" i="2"/>
  <c r="I8" i="2"/>
  <c r="J8" i="2"/>
  <c r="K8" i="2"/>
  <c r="L8" i="2"/>
  <c r="M8" i="2"/>
  <c r="N16" i="5"/>
  <c r="E9" i="5"/>
  <c r="I9" i="5"/>
  <c r="J9" i="5"/>
  <c r="J11" i="5" s="1"/>
  <c r="N8" i="5"/>
  <c r="C11" i="1"/>
  <c r="N9" i="6" l="1"/>
  <c r="N26" i="6"/>
  <c r="N17" i="6"/>
  <c r="H6" i="2"/>
  <c r="H13" i="2" s="1"/>
  <c r="I11" i="5"/>
  <c r="I13" i="5" s="1"/>
  <c r="D6" i="2"/>
  <c r="D13" i="2" s="1"/>
  <c r="D11" i="5"/>
  <c r="E11" i="5"/>
  <c r="E13" i="5" s="1"/>
  <c r="K6" i="2"/>
  <c r="K13" i="2" s="1"/>
  <c r="K11" i="5"/>
  <c r="C6" i="2"/>
  <c r="C13" i="2" s="1"/>
  <c r="C11" i="5"/>
  <c r="L6" i="2"/>
  <c r="L13" i="2" s="1"/>
  <c r="L11" i="5"/>
  <c r="M110" i="2"/>
  <c r="M117" i="2" s="1"/>
  <c r="M52" i="5"/>
  <c r="M54" i="5" s="1"/>
  <c r="M31" i="3" s="1"/>
  <c r="I110" i="2"/>
  <c r="I117" i="2" s="1"/>
  <c r="I52" i="5"/>
  <c r="I54" i="5" s="1"/>
  <c r="I31" i="3" s="1"/>
  <c r="E110" i="2"/>
  <c r="E117" i="2" s="1"/>
  <c r="E52" i="5"/>
  <c r="E54" i="5" s="1"/>
  <c r="E31" i="3" s="1"/>
  <c r="L110" i="2"/>
  <c r="L117" i="2" s="1"/>
  <c r="L52" i="5"/>
  <c r="D110" i="2"/>
  <c r="D117" i="2" s="1"/>
  <c r="D52" i="5"/>
  <c r="D54" i="5" s="1"/>
  <c r="D31" i="3" s="1"/>
  <c r="G110" i="2"/>
  <c r="G117" i="2" s="1"/>
  <c r="G52" i="5"/>
  <c r="G54" i="5" s="1"/>
  <c r="G31" i="3" s="1"/>
  <c r="J59" i="2"/>
  <c r="J66" i="2" s="1"/>
  <c r="J31" i="5"/>
  <c r="J33" i="5" s="1"/>
  <c r="J19" i="3" s="1"/>
  <c r="M59" i="2"/>
  <c r="M66" i="2" s="1"/>
  <c r="M31" i="5"/>
  <c r="M33" i="5" s="1"/>
  <c r="M19" i="3" s="1"/>
  <c r="K59" i="2"/>
  <c r="K66" i="2" s="1"/>
  <c r="K31" i="5"/>
  <c r="K33" i="5" s="1"/>
  <c r="K19" i="3" s="1"/>
  <c r="D59" i="2"/>
  <c r="D66" i="2" s="1"/>
  <c r="D31" i="5"/>
  <c r="D33" i="5" s="1"/>
  <c r="D19" i="3" s="1"/>
  <c r="I59" i="2"/>
  <c r="I66" i="2" s="1"/>
  <c r="I31" i="5"/>
  <c r="I33" i="5" s="1"/>
  <c r="I19" i="3" s="1"/>
  <c r="L59" i="2"/>
  <c r="L66" i="2" s="1"/>
  <c r="L31" i="5"/>
  <c r="G59" i="2"/>
  <c r="G66" i="2" s="1"/>
  <c r="G31" i="5"/>
  <c r="G33" i="5" s="1"/>
  <c r="G19" i="3" s="1"/>
  <c r="C59" i="2"/>
  <c r="C66" i="2" s="1"/>
  <c r="C31" i="5"/>
  <c r="C33" i="5" s="1"/>
  <c r="C19" i="3" s="1"/>
  <c r="B59" i="2"/>
  <c r="B66" i="2" s="1"/>
  <c r="B31" i="5"/>
  <c r="B33" i="5" s="1"/>
  <c r="B19" i="3" s="1"/>
  <c r="C14" i="4"/>
  <c r="C16" i="4" s="1"/>
  <c r="D14" i="4"/>
  <c r="D16" i="4" s="1"/>
  <c r="B14" i="4"/>
  <c r="B16" i="4" s="1"/>
  <c r="B18" i="4" s="1"/>
  <c r="E14" i="4"/>
  <c r="E16" i="4" s="1"/>
  <c r="B16" i="7"/>
  <c r="B125" i="2"/>
  <c r="N125" i="2" s="1"/>
  <c r="D15" i="7" s="1"/>
  <c r="B74" i="2"/>
  <c r="N74" i="2" s="1"/>
  <c r="C15" i="7" s="1"/>
  <c r="N21" i="2"/>
  <c r="B15" i="7" s="1"/>
  <c r="N60" i="5"/>
  <c r="N57" i="5"/>
  <c r="B112" i="2"/>
  <c r="N112" i="2" s="1"/>
  <c r="D8" i="7" s="1"/>
  <c r="J50" i="5"/>
  <c r="H50" i="5"/>
  <c r="F50" i="5"/>
  <c r="K50" i="5"/>
  <c r="C50" i="5"/>
  <c r="B50" i="5"/>
  <c r="N39" i="5"/>
  <c r="K61" i="2"/>
  <c r="N61" i="2" s="1"/>
  <c r="C8" i="7" s="1"/>
  <c r="H29" i="5"/>
  <c r="F29" i="5"/>
  <c r="E29" i="5"/>
  <c r="N19" i="5"/>
  <c r="N15" i="2"/>
  <c r="B8" i="2"/>
  <c r="N8" i="2" s="1"/>
  <c r="B8" i="7" s="1"/>
  <c r="J13" i="5"/>
  <c r="J6" i="2"/>
  <c r="J13" i="2" s="1"/>
  <c r="G9" i="5"/>
  <c r="B9" i="5"/>
  <c r="F9" i="5"/>
  <c r="M9" i="5"/>
  <c r="M11" i="5" s="1"/>
  <c r="M13" i="5"/>
  <c r="M6" i="2"/>
  <c r="M13" i="2" s="1"/>
  <c r="N29" i="2"/>
  <c r="E6" i="2"/>
  <c r="E13" i="2" s="1"/>
  <c r="I6" i="2"/>
  <c r="I13" i="2" s="1"/>
  <c r="C20" i="1"/>
  <c r="N9" i="2"/>
  <c r="B9" i="7" s="1"/>
  <c r="N133" i="2"/>
  <c r="N119" i="2"/>
  <c r="N113" i="2"/>
  <c r="D9" i="7" s="1"/>
  <c r="N82" i="2"/>
  <c r="N68" i="2"/>
  <c r="N62" i="2"/>
  <c r="C9" i="7" s="1"/>
  <c r="L13" i="5"/>
  <c r="L7" i="3" s="1"/>
  <c r="H13" i="5"/>
  <c r="H7" i="3" s="1"/>
  <c r="D13" i="5"/>
  <c r="D7" i="3" s="1"/>
  <c r="K13" i="5"/>
  <c r="C13" i="5"/>
  <c r="N6" i="5"/>
  <c r="L54" i="5"/>
  <c r="L31" i="3" s="1"/>
  <c r="L33" i="5"/>
  <c r="L19" i="3" s="1"/>
  <c r="E7" i="2" l="1"/>
  <c r="E14" i="2" s="1"/>
  <c r="E21" i="5"/>
  <c r="E10" i="2" s="1"/>
  <c r="E7" i="3"/>
  <c r="I7" i="3"/>
  <c r="I21" i="5"/>
  <c r="I10" i="2" s="1"/>
  <c r="I7" i="2"/>
  <c r="I14" i="2" s="1"/>
  <c r="I16" i="2"/>
  <c r="I9" i="3" s="1"/>
  <c r="B13" i="5"/>
  <c r="B11" i="5"/>
  <c r="E16" i="2"/>
  <c r="E9" i="3" s="1"/>
  <c r="G6" i="2"/>
  <c r="G13" i="2" s="1"/>
  <c r="G11" i="5"/>
  <c r="F11" i="5"/>
  <c r="F13" i="5" s="1"/>
  <c r="F110" i="2"/>
  <c r="F117" i="2" s="1"/>
  <c r="F52" i="5"/>
  <c r="F54" i="5" s="1"/>
  <c r="H110" i="2"/>
  <c r="H117" i="2" s="1"/>
  <c r="H52" i="5"/>
  <c r="H54" i="5" s="1"/>
  <c r="J110" i="2"/>
  <c r="J117" i="2" s="1"/>
  <c r="J52" i="5"/>
  <c r="J54" i="5" s="1"/>
  <c r="J31" i="3" s="1"/>
  <c r="C110" i="2"/>
  <c r="C117" i="2" s="1"/>
  <c r="C52" i="5"/>
  <c r="C54" i="5" s="1"/>
  <c r="C31" i="3" s="1"/>
  <c r="K110" i="2"/>
  <c r="K117" i="2" s="1"/>
  <c r="K52" i="5"/>
  <c r="K54" i="5" s="1"/>
  <c r="B110" i="2"/>
  <c r="B117" i="2" s="1"/>
  <c r="B52" i="5"/>
  <c r="B54" i="5" s="1"/>
  <c r="H59" i="2"/>
  <c r="H66" i="2" s="1"/>
  <c r="H31" i="5"/>
  <c r="H33" i="5" s="1"/>
  <c r="E59" i="2"/>
  <c r="E66" i="2" s="1"/>
  <c r="E31" i="5"/>
  <c r="E33" i="5" s="1"/>
  <c r="E60" i="2" s="1"/>
  <c r="E67" i="2" s="1"/>
  <c r="E69" i="2" s="1"/>
  <c r="E21" i="3" s="1"/>
  <c r="F59" i="2"/>
  <c r="F66" i="2" s="1"/>
  <c r="N66" i="2" s="1"/>
  <c r="F31" i="5"/>
  <c r="F33" i="5" s="1"/>
  <c r="F19" i="3" s="1"/>
  <c r="B60" i="2"/>
  <c r="B67" i="2" s="1"/>
  <c r="B69" i="2" s="1"/>
  <c r="B21" i="3" s="1"/>
  <c r="C7" i="2"/>
  <c r="C14" i="2" s="1"/>
  <c r="C16" i="2" s="1"/>
  <c r="C9" i="3" s="1"/>
  <c r="C7" i="3"/>
  <c r="G13" i="5"/>
  <c r="K7" i="2"/>
  <c r="K14" i="2" s="1"/>
  <c r="K16" i="2" s="1"/>
  <c r="K9" i="3" s="1"/>
  <c r="K7" i="3"/>
  <c r="J7" i="2"/>
  <c r="J14" i="2" s="1"/>
  <c r="J16" i="2" s="1"/>
  <c r="J9" i="3" s="1"/>
  <c r="J7" i="3"/>
  <c r="M7" i="2"/>
  <c r="M14" i="2" s="1"/>
  <c r="M16" i="2" s="1"/>
  <c r="M7" i="3"/>
  <c r="E35" i="2"/>
  <c r="E44" i="2" s="1"/>
  <c r="E10" i="3" s="1"/>
  <c r="F8" i="3"/>
  <c r="I35" i="2"/>
  <c r="I44" i="2" s="1"/>
  <c r="I10" i="3" s="1"/>
  <c r="J8" i="3"/>
  <c r="M62" i="5"/>
  <c r="M114" i="2" s="1"/>
  <c r="M139" i="2" s="1"/>
  <c r="M148" i="2" s="1"/>
  <c r="M34" i="3" s="1"/>
  <c r="M111" i="2"/>
  <c r="M118" i="2" s="1"/>
  <c r="M120" i="2" s="1"/>
  <c r="M33" i="3" s="1"/>
  <c r="E62" i="5"/>
  <c r="E114" i="2" s="1"/>
  <c r="F32" i="3" s="1"/>
  <c r="E111" i="2"/>
  <c r="E118" i="2" s="1"/>
  <c r="E120" i="2" s="1"/>
  <c r="E33" i="3" s="1"/>
  <c r="L62" i="5"/>
  <c r="L114" i="2" s="1"/>
  <c r="M32" i="3" s="1"/>
  <c r="L111" i="2"/>
  <c r="L118" i="2" s="1"/>
  <c r="L120" i="2" s="1"/>
  <c r="L33" i="3" s="1"/>
  <c r="D62" i="5"/>
  <c r="D114" i="2" s="1"/>
  <c r="D111" i="2"/>
  <c r="D118" i="2" s="1"/>
  <c r="D120" i="2" s="1"/>
  <c r="D33" i="3" s="1"/>
  <c r="I62" i="5"/>
  <c r="I114" i="2" s="1"/>
  <c r="I111" i="2"/>
  <c r="I118" i="2" s="1"/>
  <c r="I120" i="2" s="1"/>
  <c r="I33" i="3" s="1"/>
  <c r="G62" i="5"/>
  <c r="G114" i="2" s="1"/>
  <c r="G111" i="2"/>
  <c r="G118" i="2" s="1"/>
  <c r="G120" i="2" s="1"/>
  <c r="G33" i="3" s="1"/>
  <c r="D41" i="5"/>
  <c r="D63" i="2" s="1"/>
  <c r="D60" i="2"/>
  <c r="D67" i="2" s="1"/>
  <c r="D69" i="2" s="1"/>
  <c r="D21" i="3" s="1"/>
  <c r="G41" i="5"/>
  <c r="G63" i="2" s="1"/>
  <c r="H20" i="3" s="1"/>
  <c r="G60" i="2"/>
  <c r="G67" i="2" s="1"/>
  <c r="G69" i="2" s="1"/>
  <c r="G21" i="3" s="1"/>
  <c r="J41" i="5"/>
  <c r="J63" i="2" s="1"/>
  <c r="J60" i="2"/>
  <c r="J67" i="2" s="1"/>
  <c r="J69" i="2" s="1"/>
  <c r="J21" i="3" s="1"/>
  <c r="K41" i="5"/>
  <c r="K63" i="2" s="1"/>
  <c r="L20" i="3" s="1"/>
  <c r="K60" i="2"/>
  <c r="K67" i="2" s="1"/>
  <c r="K69" i="2" s="1"/>
  <c r="K21" i="3" s="1"/>
  <c r="M41" i="5"/>
  <c r="M63" i="2" s="1"/>
  <c r="M60" i="2"/>
  <c r="M67" i="2" s="1"/>
  <c r="M69" i="2" s="1"/>
  <c r="M21" i="3" s="1"/>
  <c r="I41" i="5"/>
  <c r="I63" i="2" s="1"/>
  <c r="I60" i="2"/>
  <c r="I67" i="2" s="1"/>
  <c r="I69" i="2" s="1"/>
  <c r="I21" i="3" s="1"/>
  <c r="L41" i="5"/>
  <c r="L63" i="2" s="1"/>
  <c r="M20" i="3" s="1"/>
  <c r="L60" i="2"/>
  <c r="L67" i="2" s="1"/>
  <c r="L69" i="2" s="1"/>
  <c r="L21" i="3" s="1"/>
  <c r="C41" i="5"/>
  <c r="C63" i="2" s="1"/>
  <c r="C60" i="2"/>
  <c r="C67" i="2" s="1"/>
  <c r="C69" i="2" s="1"/>
  <c r="C21" i="3" s="1"/>
  <c r="B6" i="2"/>
  <c r="B13" i="2" s="1"/>
  <c r="J21" i="5"/>
  <c r="J10" i="2" s="1"/>
  <c r="C21" i="5"/>
  <c r="C10" i="2" s="1"/>
  <c r="K21" i="5"/>
  <c r="K10" i="2" s="1"/>
  <c r="F6" i="2"/>
  <c r="F13" i="2" s="1"/>
  <c r="M21" i="5"/>
  <c r="M10" i="2" s="1"/>
  <c r="D21" i="5"/>
  <c r="D10" i="2" s="1"/>
  <c r="D7" i="2"/>
  <c r="H21" i="5"/>
  <c r="H10" i="2" s="1"/>
  <c r="I8" i="3" s="1"/>
  <c r="H7" i="2"/>
  <c r="H14" i="2" s="1"/>
  <c r="H16" i="2" s="1"/>
  <c r="H9" i="3" s="1"/>
  <c r="L21" i="5"/>
  <c r="L10" i="2" s="1"/>
  <c r="L7" i="2"/>
  <c r="L14" i="2" s="1"/>
  <c r="L16" i="2" s="1"/>
  <c r="L9" i="3" s="1"/>
  <c r="B21" i="5"/>
  <c r="B10" i="2" s="1"/>
  <c r="E18" i="2"/>
  <c r="B41" i="5"/>
  <c r="F21" i="5" l="1"/>
  <c r="F10" i="2" s="1"/>
  <c r="F7" i="2"/>
  <c r="F14" i="2" s="1"/>
  <c r="F7" i="3"/>
  <c r="N59" i="2"/>
  <c r="C6" i="7" s="1"/>
  <c r="C62" i="5"/>
  <c r="C114" i="2" s="1"/>
  <c r="B7" i="2"/>
  <c r="B14" i="2" s="1"/>
  <c r="B16" i="2" s="1"/>
  <c r="B9" i="3" s="1"/>
  <c r="B7" i="3"/>
  <c r="C8" i="3" s="1"/>
  <c r="N117" i="2"/>
  <c r="B62" i="5"/>
  <c r="B114" i="2" s="1"/>
  <c r="B31" i="3"/>
  <c r="I18" i="2"/>
  <c r="C111" i="2"/>
  <c r="C118" i="2" s="1"/>
  <c r="C120" i="2" s="1"/>
  <c r="C33" i="3" s="1"/>
  <c r="K8" i="3"/>
  <c r="H19" i="3"/>
  <c r="H41" i="5"/>
  <c r="H63" i="2" s="1"/>
  <c r="H88" i="2" s="1"/>
  <c r="H97" i="2" s="1"/>
  <c r="H22" i="3" s="1"/>
  <c r="F41" i="5"/>
  <c r="F63" i="2" s="1"/>
  <c r="F88" i="2" s="1"/>
  <c r="F97" i="2" s="1"/>
  <c r="F22" i="3" s="1"/>
  <c r="H31" i="3"/>
  <c r="H62" i="5"/>
  <c r="H114" i="2" s="1"/>
  <c r="I32" i="3" s="1"/>
  <c r="H111" i="2"/>
  <c r="H118" i="2" s="1"/>
  <c r="H120" i="2" s="1"/>
  <c r="H33" i="3" s="1"/>
  <c r="N110" i="2"/>
  <c r="D6" i="7" s="1"/>
  <c r="F60" i="2"/>
  <c r="F67" i="2" s="1"/>
  <c r="F69" i="2" s="1"/>
  <c r="F21" i="3" s="1"/>
  <c r="H60" i="2"/>
  <c r="H67" i="2" s="1"/>
  <c r="H69" i="2" s="1"/>
  <c r="H21" i="3" s="1"/>
  <c r="K111" i="2"/>
  <c r="K118" i="2" s="1"/>
  <c r="K120" i="2" s="1"/>
  <c r="K33" i="3" s="1"/>
  <c r="K31" i="3"/>
  <c r="F62" i="5"/>
  <c r="F114" i="2" s="1"/>
  <c r="F139" i="2" s="1"/>
  <c r="F148" i="2" s="1"/>
  <c r="F34" i="3" s="1"/>
  <c r="F31" i="3"/>
  <c r="J111" i="2"/>
  <c r="J118" i="2" s="1"/>
  <c r="J120" i="2" s="1"/>
  <c r="J33" i="3" s="1"/>
  <c r="N54" i="5"/>
  <c r="J62" i="5"/>
  <c r="J114" i="2" s="1"/>
  <c r="K32" i="3" s="1"/>
  <c r="B111" i="2"/>
  <c r="B118" i="2" s="1"/>
  <c r="B120" i="2" s="1"/>
  <c r="B33" i="3" s="1"/>
  <c r="C32" i="3"/>
  <c r="N33" i="5"/>
  <c r="E41" i="5"/>
  <c r="E63" i="2" s="1"/>
  <c r="E88" i="2" s="1"/>
  <c r="E97" i="2" s="1"/>
  <c r="E22" i="3" s="1"/>
  <c r="E19" i="3"/>
  <c r="G7" i="2"/>
  <c r="G14" i="2" s="1"/>
  <c r="G16" i="2" s="1"/>
  <c r="G9" i="3" s="1"/>
  <c r="G7" i="3"/>
  <c r="G21" i="5"/>
  <c r="G10" i="2" s="1"/>
  <c r="F16" i="2"/>
  <c r="F9" i="3" s="1"/>
  <c r="N13" i="5"/>
  <c r="I46" i="2"/>
  <c r="I50" i="2" s="1"/>
  <c r="E46" i="2"/>
  <c r="E50" i="2" s="1"/>
  <c r="L35" i="2"/>
  <c r="L44" i="2" s="1"/>
  <c r="L10" i="3" s="1"/>
  <c r="M8" i="3"/>
  <c r="K35" i="2"/>
  <c r="K44" i="2" s="1"/>
  <c r="K10" i="3" s="1"/>
  <c r="L8" i="3"/>
  <c r="F35" i="2"/>
  <c r="F44" i="2" s="1"/>
  <c r="F10" i="3" s="1"/>
  <c r="G8" i="3"/>
  <c r="M88" i="2"/>
  <c r="M97" i="2" s="1"/>
  <c r="M22" i="3" s="1"/>
  <c r="B32" i="3"/>
  <c r="J88" i="2"/>
  <c r="J97" i="2" s="1"/>
  <c r="J22" i="3" s="1"/>
  <c r="K20" i="3"/>
  <c r="I139" i="2"/>
  <c r="I148" i="2" s="1"/>
  <c r="I34" i="3" s="1"/>
  <c r="J32" i="3"/>
  <c r="C139" i="2"/>
  <c r="C148" i="2" s="1"/>
  <c r="C34" i="3" s="1"/>
  <c r="D32" i="3"/>
  <c r="M35" i="2"/>
  <c r="M44" i="2" s="1"/>
  <c r="M10" i="3" s="1"/>
  <c r="B20" i="3"/>
  <c r="I88" i="2"/>
  <c r="I97" i="2" s="1"/>
  <c r="I22" i="3" s="1"/>
  <c r="J20" i="3"/>
  <c r="D88" i="2"/>
  <c r="D97" i="2" s="1"/>
  <c r="D22" i="3" s="1"/>
  <c r="E20" i="3"/>
  <c r="G139" i="2"/>
  <c r="G148" i="2" s="1"/>
  <c r="G34" i="3" s="1"/>
  <c r="H32" i="3"/>
  <c r="D139" i="2"/>
  <c r="D148" i="2" s="1"/>
  <c r="D34" i="3" s="1"/>
  <c r="E32" i="3"/>
  <c r="D35" i="2"/>
  <c r="D44" i="2" s="1"/>
  <c r="D10" i="3" s="1"/>
  <c r="E8" i="3"/>
  <c r="C35" i="2"/>
  <c r="C44" i="2" s="1"/>
  <c r="C10" i="3" s="1"/>
  <c r="D8" i="3"/>
  <c r="C88" i="2"/>
  <c r="C97" i="2" s="1"/>
  <c r="C22" i="3" s="1"/>
  <c r="D20" i="3"/>
  <c r="C71" i="2"/>
  <c r="K18" i="2"/>
  <c r="M18" i="2"/>
  <c r="M9" i="3"/>
  <c r="N13" i="2"/>
  <c r="I71" i="2"/>
  <c r="F111" i="2"/>
  <c r="F118" i="2" s="1"/>
  <c r="F120" i="2" s="1"/>
  <c r="K62" i="5"/>
  <c r="K114" i="2" s="1"/>
  <c r="I122" i="2"/>
  <c r="L122" i="2"/>
  <c r="L139" i="2"/>
  <c r="L148" i="2" s="1"/>
  <c r="L34" i="3" s="1"/>
  <c r="B139" i="2"/>
  <c r="E139" i="2"/>
  <c r="E148" i="2" s="1"/>
  <c r="E34" i="3" s="1"/>
  <c r="E122" i="2"/>
  <c r="C122" i="2"/>
  <c r="M122" i="2"/>
  <c r="M150" i="2" s="1"/>
  <c r="M154" i="2" s="1"/>
  <c r="D122" i="2"/>
  <c r="G122" i="2"/>
  <c r="M71" i="2"/>
  <c r="D71" i="2"/>
  <c r="J71" i="2"/>
  <c r="N60" i="2"/>
  <c r="C7" i="7" s="1"/>
  <c r="G88" i="2"/>
  <c r="G97" i="2" s="1"/>
  <c r="G22" i="3" s="1"/>
  <c r="G71" i="2"/>
  <c r="L71" i="2"/>
  <c r="L88" i="2"/>
  <c r="L97" i="2" s="1"/>
  <c r="L22" i="3" s="1"/>
  <c r="K71" i="2"/>
  <c r="K88" i="2"/>
  <c r="K97" i="2" s="1"/>
  <c r="K22" i="3" s="1"/>
  <c r="N41" i="5"/>
  <c r="O17" i="6" s="1"/>
  <c r="B63" i="2"/>
  <c r="C20" i="3" s="1"/>
  <c r="N69" i="2"/>
  <c r="C11" i="7" s="1"/>
  <c r="N67" i="2"/>
  <c r="L18" i="2"/>
  <c r="C18" i="2"/>
  <c r="N21" i="5"/>
  <c r="O9" i="6" s="1"/>
  <c r="N6" i="2"/>
  <c r="B6" i="7" s="1"/>
  <c r="F18" i="2"/>
  <c r="J35" i="2"/>
  <c r="J44" i="2" s="1"/>
  <c r="J10" i="3" s="1"/>
  <c r="J18" i="2"/>
  <c r="H35" i="2"/>
  <c r="H44" i="2" s="1"/>
  <c r="H10" i="3" s="1"/>
  <c r="H18" i="2"/>
  <c r="N10" i="2"/>
  <c r="B35" i="2"/>
  <c r="D14" i="2"/>
  <c r="N7" i="2"/>
  <c r="B7" i="7" s="1"/>
  <c r="H71" i="2" l="1"/>
  <c r="I20" i="3"/>
  <c r="I150" i="2"/>
  <c r="I154" i="2" s="1"/>
  <c r="H122" i="2"/>
  <c r="H139" i="2"/>
  <c r="H148" i="2" s="1"/>
  <c r="H34" i="3" s="1"/>
  <c r="I99" i="2"/>
  <c r="I103" i="2" s="1"/>
  <c r="G20" i="3"/>
  <c r="F71" i="2"/>
  <c r="F99" i="2" s="1"/>
  <c r="F103" i="2" s="1"/>
  <c r="J139" i="2"/>
  <c r="J148" i="2" s="1"/>
  <c r="J34" i="3" s="1"/>
  <c r="F20" i="3"/>
  <c r="E71" i="2"/>
  <c r="E99" i="2" s="1"/>
  <c r="E103" i="2" s="1"/>
  <c r="H8" i="3"/>
  <c r="F46" i="2"/>
  <c r="F50" i="2" s="1"/>
  <c r="G150" i="2"/>
  <c r="G154" i="2" s="1"/>
  <c r="J122" i="2"/>
  <c r="G32" i="3"/>
  <c r="B122" i="2"/>
  <c r="G18" i="2"/>
  <c r="G35" i="2"/>
  <c r="G44" i="2" s="1"/>
  <c r="G10" i="3" s="1"/>
  <c r="D150" i="2"/>
  <c r="D154" i="2" s="1"/>
  <c r="H99" i="2"/>
  <c r="H103" i="2" s="1"/>
  <c r="J99" i="2"/>
  <c r="J103" i="2" s="1"/>
  <c r="C99" i="2"/>
  <c r="C103" i="2" s="1"/>
  <c r="L46" i="2"/>
  <c r="L50" i="2" s="1"/>
  <c r="C46" i="2"/>
  <c r="C50" i="2" s="1"/>
  <c r="M99" i="2"/>
  <c r="M103" i="2" s="1"/>
  <c r="N120" i="2"/>
  <c r="D11" i="7" s="1"/>
  <c r="F33" i="3"/>
  <c r="C8" i="4"/>
  <c r="B10" i="7"/>
  <c r="D99" i="2"/>
  <c r="D103" i="2" s="1"/>
  <c r="C150" i="2"/>
  <c r="C154" i="2" s="1"/>
  <c r="K139" i="2"/>
  <c r="K148" i="2" s="1"/>
  <c r="K34" i="3" s="1"/>
  <c r="L32" i="3"/>
  <c r="K46" i="2"/>
  <c r="K50" i="2" s="1"/>
  <c r="M46" i="2"/>
  <c r="M50" i="2" s="1"/>
  <c r="N111" i="2"/>
  <c r="D7" i="7" s="1"/>
  <c r="B18" i="2"/>
  <c r="E150" i="2"/>
  <c r="E154" i="2" s="1"/>
  <c r="H150" i="2"/>
  <c r="H154" i="2" s="1"/>
  <c r="K122" i="2"/>
  <c r="N114" i="2"/>
  <c r="N118" i="2"/>
  <c r="N62" i="5"/>
  <c r="O26" i="6" s="1"/>
  <c r="F122" i="2"/>
  <c r="F150" i="2" s="1"/>
  <c r="F154" i="2" s="1"/>
  <c r="L150" i="2"/>
  <c r="L154" i="2" s="1"/>
  <c r="B148" i="2"/>
  <c r="B34" i="3" s="1"/>
  <c r="K99" i="2"/>
  <c r="K103" i="2" s="1"/>
  <c r="L99" i="2"/>
  <c r="L103" i="2" s="1"/>
  <c r="G99" i="2"/>
  <c r="G103" i="2" s="1"/>
  <c r="N63" i="2"/>
  <c r="B88" i="2"/>
  <c r="B71" i="2"/>
  <c r="J46" i="2"/>
  <c r="J50" i="2" s="1"/>
  <c r="H46" i="2"/>
  <c r="H50" i="2" s="1"/>
  <c r="D16" i="2"/>
  <c r="D9" i="3" s="1"/>
  <c r="N14" i="2"/>
  <c r="B44" i="2"/>
  <c r="N35" i="2"/>
  <c r="B17" i="7" s="1"/>
  <c r="G46" i="2" l="1"/>
  <c r="G50" i="2" s="1"/>
  <c r="J150" i="2"/>
  <c r="J154" i="2" s="1"/>
  <c r="E8" i="4"/>
  <c r="D10" i="7"/>
  <c r="D8" i="4"/>
  <c r="C10" i="7"/>
  <c r="K150" i="2"/>
  <c r="K154" i="2" s="1"/>
  <c r="N139" i="2"/>
  <c r="D17" i="7" s="1"/>
  <c r="N44" i="2"/>
  <c r="B18" i="7" s="1"/>
  <c r="B10" i="3"/>
  <c r="N122" i="2"/>
  <c r="D12" i="7" s="1"/>
  <c r="N148" i="2"/>
  <c r="D18" i="7" s="1"/>
  <c r="B150" i="2"/>
  <c r="B97" i="2"/>
  <c r="N88" i="2"/>
  <c r="C17" i="7" s="1"/>
  <c r="N71" i="2"/>
  <c r="C12" i="7" s="1"/>
  <c r="D18" i="2"/>
  <c r="N16" i="2"/>
  <c r="B11" i="7" s="1"/>
  <c r="B46" i="2"/>
  <c r="B50" i="2" s="1"/>
  <c r="N50" i="2" s="1"/>
  <c r="B22" i="7" s="1"/>
  <c r="B14" i="3" l="1"/>
  <c r="C6" i="3" s="1"/>
  <c r="C14" i="3" s="1"/>
  <c r="D6" i="3" s="1"/>
  <c r="D14" i="3" s="1"/>
  <c r="E6" i="3" s="1"/>
  <c r="E14" i="3" s="1"/>
  <c r="F6" i="3" s="1"/>
  <c r="F14" i="3" s="1"/>
  <c r="G6" i="3" s="1"/>
  <c r="G14" i="3" s="1"/>
  <c r="H6" i="3" s="1"/>
  <c r="H14" i="3" s="1"/>
  <c r="I6" i="3" s="1"/>
  <c r="I14" i="3" s="1"/>
  <c r="J6" i="3" s="1"/>
  <c r="J14" i="3" s="1"/>
  <c r="K6" i="3" s="1"/>
  <c r="K14" i="3" s="1"/>
  <c r="L6" i="3" s="1"/>
  <c r="L14" i="3" s="1"/>
  <c r="M6" i="3" s="1"/>
  <c r="M14" i="3" s="1"/>
  <c r="N97" i="2"/>
  <c r="C18" i="7" s="1"/>
  <c r="B22" i="3"/>
  <c r="N150" i="2"/>
  <c r="B154" i="2"/>
  <c r="N154" i="2" s="1"/>
  <c r="D22" i="7" s="1"/>
  <c r="B99" i="2"/>
  <c r="D46" i="2"/>
  <c r="N18" i="2"/>
  <c r="B12" i="7" s="1"/>
  <c r="E34" i="4" l="1"/>
  <c r="D19" i="7"/>
  <c r="N99" i="2"/>
  <c r="B103" i="2"/>
  <c r="N103" i="2" s="1"/>
  <c r="C22" i="7" s="1"/>
  <c r="N46" i="2"/>
  <c r="C34" i="4" s="1"/>
  <c r="C35" i="4" s="1"/>
  <c r="D33" i="4" s="1"/>
  <c r="D35" i="4" s="1"/>
  <c r="E33" i="4" s="1"/>
  <c r="E35" i="4" s="1"/>
  <c r="D50" i="2"/>
  <c r="B18" i="3"/>
  <c r="B26" i="3" s="1"/>
  <c r="C18" i="3" s="1"/>
  <c r="C26" i="3" s="1"/>
  <c r="D18" i="3" s="1"/>
  <c r="D26" i="3" s="1"/>
  <c r="E18" i="3" s="1"/>
  <c r="E26" i="3" s="1"/>
  <c r="F18" i="3" s="1"/>
  <c r="F26" i="3" s="1"/>
  <c r="G18" i="3" s="1"/>
  <c r="G26" i="3" s="1"/>
  <c r="H18" i="3" s="1"/>
  <c r="H26" i="3" s="1"/>
  <c r="I18" i="3" s="1"/>
  <c r="I26" i="3" s="1"/>
  <c r="J18" i="3" s="1"/>
  <c r="J26" i="3" s="1"/>
  <c r="K18" i="3" s="1"/>
  <c r="K26" i="3" s="1"/>
  <c r="L18" i="3" s="1"/>
  <c r="L26" i="3" s="1"/>
  <c r="M18" i="3" s="1"/>
  <c r="M26" i="3" s="1"/>
  <c r="C7" i="4"/>
  <c r="C10" i="4" s="1"/>
  <c r="C18" i="4" s="1"/>
  <c r="D34" i="4" l="1"/>
  <c r="C19" i="7"/>
  <c r="B19" i="7"/>
  <c r="B30" i="3"/>
  <c r="B38" i="3" s="1"/>
  <c r="C30" i="3" s="1"/>
  <c r="C38" i="3" s="1"/>
  <c r="D30" i="3" s="1"/>
  <c r="D38" i="3" s="1"/>
  <c r="E30" i="3" s="1"/>
  <c r="E38" i="3" s="1"/>
  <c r="F30" i="3" s="1"/>
  <c r="F38" i="3" s="1"/>
  <c r="G30" i="3" s="1"/>
  <c r="G38" i="3" s="1"/>
  <c r="H30" i="3" s="1"/>
  <c r="H38" i="3" s="1"/>
  <c r="I30" i="3" s="1"/>
  <c r="I38" i="3" s="1"/>
  <c r="J30" i="3" s="1"/>
  <c r="J38" i="3" s="1"/>
  <c r="K30" i="3" s="1"/>
  <c r="K38" i="3" s="1"/>
  <c r="L30" i="3" s="1"/>
  <c r="L38" i="3" s="1"/>
  <c r="M30" i="3" s="1"/>
  <c r="M38" i="3" s="1"/>
  <c r="E7" i="4" s="1"/>
  <c r="E10" i="4" s="1"/>
  <c r="E18" i="4" s="1"/>
  <c r="D7" i="4"/>
  <c r="D10" i="4" s="1"/>
  <c r="D18" i="4" s="1"/>
</calcChain>
</file>

<file path=xl/sharedStrings.xml><?xml version="1.0" encoding="utf-8"?>
<sst xmlns="http://schemas.openxmlformats.org/spreadsheetml/2006/main" count="310" uniqueCount="150">
  <si>
    <t>Pharmacy Start Up Costs</t>
  </si>
  <si>
    <t>Building Construction</t>
  </si>
  <si>
    <t>Fixtures &amp; Equipment</t>
  </si>
  <si>
    <t xml:space="preserve">    Pharmacy equipment</t>
  </si>
  <si>
    <t xml:space="preserve">    Shelving, Counter tops, hoods, and cabinets</t>
  </si>
  <si>
    <t xml:space="preserve">    Office furniture &amp; supplies</t>
  </si>
  <si>
    <t xml:space="preserve">    Miscellaneous</t>
  </si>
  <si>
    <t>Organizational Costs</t>
  </si>
  <si>
    <t xml:space="preserve">    Membership (PCCA)</t>
  </si>
  <si>
    <t xml:space="preserve">    Marketing Materials</t>
  </si>
  <si>
    <t>Initial Inventory</t>
  </si>
  <si>
    <t xml:space="preserve">Total Capital Required </t>
  </si>
  <si>
    <t xml:space="preserve">    Website</t>
  </si>
  <si>
    <t xml:space="preserve">    Subtotal</t>
  </si>
  <si>
    <t xml:space="preserve">     Subtotal</t>
  </si>
  <si>
    <t xml:space="preserve">    Legal/Registration</t>
  </si>
  <si>
    <t>Sales Projections</t>
  </si>
  <si>
    <t>Year One</t>
  </si>
  <si>
    <t>Total Rx Sales</t>
  </si>
  <si>
    <t xml:space="preserve">Notes: </t>
  </si>
  <si>
    <r>
      <t>$ from Rx Sales</t>
    </r>
    <r>
      <rPr>
        <vertAlign val="superscript"/>
        <sz val="11"/>
        <color theme="1"/>
        <rFont val="Calibri"/>
        <family val="2"/>
        <scheme val="minor"/>
      </rPr>
      <t>1</t>
    </r>
  </si>
  <si>
    <t>Rx Dispensed/day</t>
  </si>
  <si>
    <t>Compound Rx/Month</t>
  </si>
  <si>
    <r>
      <t>OTC - Merchandise</t>
    </r>
    <r>
      <rPr>
        <vertAlign val="superscript"/>
        <sz val="11"/>
        <color theme="1"/>
        <rFont val="Calibri"/>
        <family val="2"/>
        <scheme val="minor"/>
      </rPr>
      <t>3</t>
    </r>
  </si>
  <si>
    <r>
      <t>$ from Compound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</si>
  <si>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OTC - DME</t>
    </r>
    <r>
      <rPr>
        <vertAlign val="superscript"/>
        <sz val="11"/>
        <color theme="1"/>
        <rFont val="Calibri"/>
        <family val="2"/>
        <scheme val="minor"/>
      </rPr>
      <t>4</t>
    </r>
  </si>
  <si>
    <t>Total OTC sales</t>
  </si>
  <si>
    <t>Immunizations</t>
  </si>
  <si>
    <r>
      <t>Services - MTM</t>
    </r>
    <r>
      <rPr>
        <vertAlign val="superscript"/>
        <sz val="11"/>
        <color theme="1"/>
        <rFont val="Calibri"/>
        <family val="2"/>
        <scheme val="minor"/>
      </rPr>
      <t>5</t>
    </r>
  </si>
  <si>
    <r>
      <t>$ from MTM</t>
    </r>
    <r>
      <rPr>
        <vertAlign val="superscript"/>
        <sz val="11"/>
        <color theme="1"/>
        <rFont val="Calibri"/>
        <family val="2"/>
        <scheme val="minor"/>
      </rPr>
      <t>6</t>
    </r>
  </si>
  <si>
    <r>
      <t>$ from Immunizations</t>
    </r>
    <r>
      <rPr>
        <vertAlign val="superscript"/>
        <sz val="11"/>
        <color theme="1"/>
        <rFont val="Calibri"/>
        <family val="2"/>
        <scheme val="minor"/>
      </rPr>
      <t>7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</si>
  <si>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MTM includes traditional Medication Therapy Management services, compounding consultations, Disease management services, Employer-based health and wellness programs</t>
    </r>
  </si>
  <si>
    <t>Total Sales</t>
  </si>
  <si>
    <t>Year Two</t>
  </si>
  <si>
    <t>Year Three</t>
  </si>
  <si>
    <r>
      <t>$ from Rx Sales</t>
    </r>
    <r>
      <rPr>
        <vertAlign val="superscript"/>
        <sz val="11"/>
        <color theme="1"/>
        <rFont val="Calibri"/>
        <family val="2"/>
        <scheme val="minor"/>
      </rPr>
      <t>8</t>
    </r>
  </si>
  <si>
    <t>Staffing Projections</t>
  </si>
  <si>
    <t>RPh (FT)</t>
  </si>
  <si>
    <t>Tech (FT)</t>
  </si>
  <si>
    <t>Total</t>
  </si>
  <si>
    <t>% of Sales</t>
  </si>
  <si>
    <t>Revenues</t>
  </si>
  <si>
    <t xml:space="preserve">  Rx Sales</t>
  </si>
  <si>
    <t xml:space="preserve">  OTC Sales</t>
  </si>
  <si>
    <t xml:space="preserve">  Service Sales</t>
  </si>
  <si>
    <t xml:space="preserve">  Immunization Sales</t>
  </si>
  <si>
    <t>Total Revenues</t>
  </si>
  <si>
    <t xml:space="preserve">Cost of Goods Sold </t>
  </si>
  <si>
    <t xml:space="preserve">   COGS - Rx</t>
  </si>
  <si>
    <t xml:space="preserve">   COGS - OTC</t>
  </si>
  <si>
    <t xml:space="preserve">   COGS - Immunization</t>
  </si>
  <si>
    <t>Total COGS</t>
  </si>
  <si>
    <t>Gross Profit</t>
  </si>
  <si>
    <t>Expenses</t>
  </si>
  <si>
    <t xml:space="preserve">   Salaries</t>
  </si>
  <si>
    <t xml:space="preserve">   Payroll Tax Expense</t>
  </si>
  <si>
    <t xml:space="preserve">   FUTA Expense</t>
  </si>
  <si>
    <t xml:space="preserve">   SUTA Expense</t>
  </si>
  <si>
    <t xml:space="preserve">   Marketing/Promotion</t>
  </si>
  <si>
    <t xml:space="preserve">   Website</t>
  </si>
  <si>
    <t xml:space="preserve">   Computer Support</t>
  </si>
  <si>
    <t xml:space="preserve">   Benefits</t>
  </si>
  <si>
    <t xml:space="preserve">   Rent/Lease</t>
  </si>
  <si>
    <t xml:space="preserve">   Fees, License, Permits</t>
  </si>
  <si>
    <t xml:space="preserve">   Bank Charges</t>
  </si>
  <si>
    <t xml:space="preserve">   Dues &amp; Subscriptions</t>
  </si>
  <si>
    <t xml:space="preserve">   Insurance </t>
  </si>
  <si>
    <t xml:space="preserve">   Legal &amp; Professional Exp</t>
  </si>
  <si>
    <t xml:space="preserve">   Postage &amp; Shipping</t>
  </si>
  <si>
    <t xml:space="preserve">   Training/Seminar</t>
  </si>
  <si>
    <t xml:space="preserve">    Travel</t>
  </si>
  <si>
    <t xml:space="preserve">   Telephone</t>
  </si>
  <si>
    <t xml:space="preserve">   Utilities</t>
  </si>
  <si>
    <t>Total Expenses</t>
  </si>
  <si>
    <t>Operating Income (Loss)</t>
  </si>
  <si>
    <t>Debt Payments</t>
  </si>
  <si>
    <t>Net Income before Taxes</t>
  </si>
  <si>
    <t xml:space="preserve">   Charge Card Charges</t>
  </si>
  <si>
    <t xml:space="preserve">   Switch Fees/Adjudication</t>
  </si>
  <si>
    <t xml:space="preserve">Total </t>
  </si>
  <si>
    <t xml:space="preserve">    Computer Systems ( Rx + POS)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</si>
  <si>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Estimated average Compound Rx price is 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</si>
  <si>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OTC Merchandise is estimated at </t>
    </r>
  </si>
  <si>
    <t>of Total Rx sales</t>
  </si>
  <si>
    <t>%</t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</si>
  <si>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Estimated Average revenue from MTM service is </t>
    </r>
  </si>
  <si>
    <t>per event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</si>
  <si>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Estimated average revenue is  </t>
    </r>
  </si>
  <si>
    <t>per vaccine administered</t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</si>
  <si>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Estimated average prescription price in year 2 is</t>
    </r>
  </si>
  <si>
    <r>
      <t>$ from Rx Sales</t>
    </r>
    <r>
      <rPr>
        <vertAlign val="superscript"/>
        <sz val="11"/>
        <color theme="1"/>
        <rFont val="Calibri"/>
        <family val="2"/>
        <scheme val="minor"/>
      </rPr>
      <t>9</t>
    </r>
  </si>
  <si>
    <r>
      <rPr>
        <vertAlign val="super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Estimated average prescription price in year 3 is</t>
    </r>
  </si>
  <si>
    <r>
      <t xml:space="preserve">Copyright </t>
    </r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scheme val="minor"/>
      </rPr>
      <t>2013 Pharmacy Services Consulting, LLC</t>
    </r>
  </si>
  <si>
    <t>Assumptions:</t>
  </si>
  <si>
    <t>Cash on hand</t>
  </si>
  <si>
    <t>Cash sales</t>
  </si>
  <si>
    <t>Received on Acct</t>
  </si>
  <si>
    <t>Cost of Sale</t>
  </si>
  <si>
    <t>Debt Expenses</t>
  </si>
  <si>
    <t>Depreciation</t>
  </si>
  <si>
    <t xml:space="preserve">Net Cash </t>
  </si>
  <si>
    <t>ProForma Cash Flow Statement</t>
  </si>
  <si>
    <t xml:space="preserve">Working Capital </t>
  </si>
  <si>
    <t xml:space="preserve">% of Rx sales in which receive cash in same month = </t>
  </si>
  <si>
    <t>ProForma Income Statement</t>
  </si>
  <si>
    <t>ProForma Balance Sheet</t>
  </si>
  <si>
    <t xml:space="preserve">% of compounding, OTC, services, and expenses cash received in same month = </t>
  </si>
  <si>
    <t xml:space="preserve">   Depreciation</t>
  </si>
  <si>
    <t>Assets</t>
  </si>
  <si>
    <t>Beginning Balance</t>
  </si>
  <si>
    <t>Year 1</t>
  </si>
  <si>
    <t>Year 2</t>
  </si>
  <si>
    <t>Year 3</t>
  </si>
  <si>
    <t>Current Assets</t>
  </si>
  <si>
    <t xml:space="preserve">  Cash</t>
  </si>
  <si>
    <t xml:space="preserve">  Accounts Receivable</t>
  </si>
  <si>
    <t xml:space="preserve">  Inventory</t>
  </si>
  <si>
    <t xml:space="preserve">  Total Current Assets</t>
  </si>
  <si>
    <t>Fixed Assets</t>
  </si>
  <si>
    <t xml:space="preserve">  Leasehold Improvement</t>
  </si>
  <si>
    <t xml:space="preserve">  Fixtures &amp; Equipment</t>
  </si>
  <si>
    <t xml:space="preserve">  less Accum. Depreciation</t>
  </si>
  <si>
    <t xml:space="preserve">  Total Fixed Assets</t>
  </si>
  <si>
    <t>Total Assets</t>
  </si>
  <si>
    <t>Liabilities &amp; Stockholder's Equity</t>
  </si>
  <si>
    <t xml:space="preserve">Liabilities  </t>
  </si>
  <si>
    <t>Current Liabilities</t>
  </si>
  <si>
    <t xml:space="preserve">  Accounts Payable</t>
  </si>
  <si>
    <t xml:space="preserve">  Notes Payable &lt; 1 year</t>
  </si>
  <si>
    <t xml:space="preserve">  Total Current Liabilities</t>
  </si>
  <si>
    <t>Long Term Liabilities</t>
  </si>
  <si>
    <t xml:space="preserve">  Notes Payable &gt; 1 year</t>
  </si>
  <si>
    <t>Total Liabilities</t>
  </si>
  <si>
    <t>Net Worth</t>
  </si>
  <si>
    <t xml:space="preserve">   Paid in Capital</t>
  </si>
  <si>
    <t xml:space="preserve">   Income(loss) for year</t>
  </si>
  <si>
    <t xml:space="preserve">   Ending Balance</t>
  </si>
  <si>
    <t xml:space="preserve">  Beginning Loan Balance is </t>
  </si>
  <si>
    <t xml:space="preserve">Year 3 </t>
  </si>
  <si>
    <t xml:space="preserve">Proforma Income Statement </t>
  </si>
  <si>
    <t xml:space="preserve">   Other Operating Expenses</t>
  </si>
  <si>
    <t xml:space="preserve">   Payroll Tax, Work Comp, Benefits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</si>
  <si>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NCPA Digest 2012 - Average Rx price is $56.09,  Assumption that pharmacy is open an avg of 26 days/month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</si>
  <si>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Estimated average revenue total for DME sales</t>
    </r>
  </si>
  <si>
    <t>*Assumptions</t>
  </si>
  <si>
    <t xml:space="preserve">  COGS Rx is 78% of Rx sales</t>
  </si>
  <si>
    <t xml:space="preserve">  COGS OTC is 70% of OTC sales</t>
  </si>
  <si>
    <t xml:space="preserve">  COGS Immunization is 60% of Immunization sales</t>
  </si>
  <si>
    <t xml:space="preserve">  Switch fees = $0.15 per prescription claim</t>
  </si>
  <si>
    <t xml:space="preserve">  Charge fees = 2.25% of 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</si>
</sst>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6" formatCode="&quot;$&quot;#,##0_);[Red]\(&quot;$&quot;#,##0\)"/>
    <numFmt numFmtId="164" formatCode="&quot;$&quot;#,##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5" fontId="0" fillId="0" borderId="0" xfId="0" applyNumberFormat="1"/>
    <xf numFmtId="5" fontId="0" fillId="0" borderId="0" xfId="0" applyNumberFormat="1" applyAlignment="1"/>
    <xf numFmtId="164" fontId="0" fillId="0" borderId="0" xfId="0" applyNumberFormat="1"/>
    <xf numFmtId="5" fontId="0" fillId="0" borderId="1" xfId="0" applyNumberFormat="1" applyBorder="1" applyAlignment="1"/>
    <xf numFmtId="0" fontId="0" fillId="0" borderId="2" xfId="0" applyBorder="1"/>
    <xf numFmtId="164" fontId="0" fillId="0" borderId="2" xfId="0" applyNumberFormat="1" applyBorder="1"/>
    <xf numFmtId="0" fontId="0" fillId="2" borderId="3" xfId="0" applyFill="1" applyBorder="1"/>
    <xf numFmtId="5" fontId="0" fillId="0" borderId="2" xfId="0" applyNumberFormat="1" applyBorder="1"/>
    <xf numFmtId="5" fontId="1" fillId="0" borderId="4" xfId="0" applyNumberFormat="1" applyFont="1" applyBorder="1"/>
    <xf numFmtId="164" fontId="1" fillId="0" borderId="4" xfId="0" applyNumberFormat="1" applyFont="1" applyBorder="1"/>
    <xf numFmtId="0" fontId="0" fillId="0" borderId="0" xfId="0" applyFill="1" applyBorder="1"/>
    <xf numFmtId="0" fontId="0" fillId="0" borderId="5" xfId="0" applyFill="1" applyBorder="1"/>
    <xf numFmtId="5" fontId="0" fillId="0" borderId="0" xfId="0" applyNumberFormat="1" applyFill="1" applyBorder="1"/>
    <xf numFmtId="165" fontId="0" fillId="0" borderId="0" xfId="0" applyNumberFormat="1"/>
    <xf numFmtId="5" fontId="0" fillId="0" borderId="1" xfId="0" applyNumberFormat="1" applyBorder="1"/>
    <xf numFmtId="0" fontId="0" fillId="0" borderId="6" xfId="0" applyBorder="1"/>
    <xf numFmtId="5" fontId="0" fillId="0" borderId="6" xfId="0" applyNumberFormat="1" applyBorder="1"/>
    <xf numFmtId="0" fontId="0" fillId="2" borderId="7" xfId="0" applyFill="1" applyBorder="1" applyAlignment="1">
      <alignment horizontal="center"/>
    </xf>
    <xf numFmtId="5" fontId="0" fillId="0" borderId="8" xfId="0" applyNumberFormat="1" applyBorder="1"/>
    <xf numFmtId="5" fontId="0" fillId="0" borderId="9" xfId="0" applyNumberFormat="1" applyBorder="1"/>
    <xf numFmtId="0" fontId="0" fillId="2" borderId="7" xfId="0" applyFill="1" applyBorder="1"/>
    <xf numFmtId="0" fontId="0" fillId="3" borderId="0" xfId="0" applyFill="1"/>
    <xf numFmtId="5" fontId="0" fillId="3" borderId="2" xfId="0" applyNumberFormat="1" applyFont="1" applyFill="1" applyBorder="1"/>
    <xf numFmtId="5" fontId="0" fillId="3" borderId="2" xfId="0" applyNumberFormat="1" applyFill="1" applyBorder="1"/>
    <xf numFmtId="0" fontId="0" fillId="3" borderId="0" xfId="0" applyFill="1" applyAlignment="1">
      <alignment horizontal="right"/>
    </xf>
    <xf numFmtId="0" fontId="0" fillId="3" borderId="2" xfId="0" applyFill="1" applyBorder="1"/>
    <xf numFmtId="5" fontId="0" fillId="3" borderId="0" xfId="0" applyNumberFormat="1" applyFill="1"/>
    <xf numFmtId="164" fontId="0" fillId="3" borderId="0" xfId="0" applyNumberFormat="1" applyFill="1"/>
    <xf numFmtId="5" fontId="0" fillId="3" borderId="0" xfId="0" applyNumberFormat="1" applyFill="1" applyAlignment="1"/>
    <xf numFmtId="0" fontId="3" fillId="0" borderId="0" xfId="0" applyFont="1" applyFill="1" applyBorder="1"/>
    <xf numFmtId="10" fontId="3" fillId="0" borderId="0" xfId="0" applyNumberFormat="1" applyFont="1" applyFill="1" applyBorder="1"/>
    <xf numFmtId="0" fontId="3" fillId="4" borderId="3" xfId="0" applyFont="1" applyFill="1" applyBorder="1"/>
    <xf numFmtId="6" fontId="3" fillId="0" borderId="0" xfId="0" applyNumberFormat="1" applyFont="1" applyFill="1" applyBorder="1"/>
    <xf numFmtId="10" fontId="3" fillId="3" borderId="0" xfId="0" applyNumberFormat="1" applyFont="1" applyFill="1" applyBorder="1"/>
    <xf numFmtId="6" fontId="3" fillId="3" borderId="0" xfId="0" applyNumberFormat="1" applyFont="1" applyFill="1" applyBorder="1"/>
    <xf numFmtId="0" fontId="1" fillId="0" borderId="0" xfId="0" applyFont="1" applyAlignment="1">
      <alignment horizontal="center" vertical="center" wrapText="1"/>
    </xf>
    <xf numFmtId="5" fontId="0" fillId="0" borderId="10" xfId="0" applyNumberFormat="1" applyBorder="1"/>
    <xf numFmtId="5" fontId="0" fillId="0" borderId="11" xfId="0" applyNumberFormat="1" applyBorder="1"/>
    <xf numFmtId="6" fontId="0" fillId="0" borderId="2" xfId="0" applyNumberFormat="1" applyBorder="1"/>
    <xf numFmtId="0" fontId="1" fillId="0" borderId="0" xfId="0" applyFont="1" applyAlignment="1">
      <alignment horizontal="center"/>
    </xf>
    <xf numFmtId="5" fontId="0" fillId="0" borderId="12" xfId="0" applyNumberFormat="1" applyBorder="1"/>
    <xf numFmtId="5" fontId="0" fillId="0" borderId="4" xfId="0" applyNumberFormat="1" applyBorder="1"/>
    <xf numFmtId="0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18" sqref="C18"/>
    </sheetView>
  </sheetViews>
  <sheetFormatPr defaultRowHeight="15" x14ac:dyDescent="0.25"/>
  <cols>
    <col min="1" max="1" width="42" customWidth="1"/>
    <col min="3" max="3" width="12.42578125" customWidth="1"/>
  </cols>
  <sheetData>
    <row r="1" spans="1:3" x14ac:dyDescent="0.25">
      <c r="B1" t="s">
        <v>92</v>
      </c>
    </row>
    <row r="2" spans="1:3" x14ac:dyDescent="0.25">
      <c r="A2" t="s">
        <v>0</v>
      </c>
    </row>
    <row r="4" spans="1:3" x14ac:dyDescent="0.25">
      <c r="A4" s="1" t="s">
        <v>1</v>
      </c>
      <c r="C4" s="30"/>
    </row>
    <row r="5" spans="1:3" x14ac:dyDescent="0.25">
      <c r="A5" s="1" t="s">
        <v>2</v>
      </c>
      <c r="C5" s="3"/>
    </row>
    <row r="6" spans="1:3" x14ac:dyDescent="0.25">
      <c r="A6" t="s">
        <v>80</v>
      </c>
      <c r="B6" s="29"/>
      <c r="C6" s="3"/>
    </row>
    <row r="7" spans="1:3" x14ac:dyDescent="0.25">
      <c r="A7" t="s">
        <v>3</v>
      </c>
      <c r="B7" s="29"/>
      <c r="C7" s="3"/>
    </row>
    <row r="8" spans="1:3" x14ac:dyDescent="0.25">
      <c r="A8" t="s">
        <v>4</v>
      </c>
      <c r="B8" s="29"/>
      <c r="C8" s="3"/>
    </row>
    <row r="9" spans="1:3" x14ac:dyDescent="0.25">
      <c r="A9" t="s">
        <v>5</v>
      </c>
      <c r="B9" s="29"/>
      <c r="C9" s="3"/>
    </row>
    <row r="10" spans="1:3" x14ac:dyDescent="0.25">
      <c r="A10" t="s">
        <v>6</v>
      </c>
      <c r="B10" s="29"/>
      <c r="C10" s="3"/>
    </row>
    <row r="11" spans="1:3" x14ac:dyDescent="0.25">
      <c r="A11" t="s">
        <v>13</v>
      </c>
      <c r="B11" s="4"/>
      <c r="C11" s="3">
        <f>SUM(B6:B10)</f>
        <v>0</v>
      </c>
    </row>
    <row r="12" spans="1:3" x14ac:dyDescent="0.25">
      <c r="A12" s="1" t="s">
        <v>7</v>
      </c>
      <c r="B12" s="4"/>
      <c r="C12" s="3"/>
    </row>
    <row r="13" spans="1:3" x14ac:dyDescent="0.25">
      <c r="A13" t="s">
        <v>8</v>
      </c>
      <c r="B13" s="29"/>
      <c r="C13" s="3"/>
    </row>
    <row r="14" spans="1:3" x14ac:dyDescent="0.25">
      <c r="A14" t="s">
        <v>9</v>
      </c>
      <c r="B14" s="29"/>
      <c r="C14" s="3"/>
    </row>
    <row r="15" spans="1:3" x14ac:dyDescent="0.25">
      <c r="A15" t="s">
        <v>12</v>
      </c>
      <c r="B15" s="29"/>
      <c r="C15" s="3"/>
    </row>
    <row r="16" spans="1:3" x14ac:dyDescent="0.25">
      <c r="A16" t="s">
        <v>15</v>
      </c>
      <c r="B16" s="29"/>
      <c r="C16" s="3"/>
    </row>
    <row r="17" spans="1:3" x14ac:dyDescent="0.25">
      <c r="A17" t="s">
        <v>14</v>
      </c>
      <c r="B17" s="4"/>
      <c r="C17" s="3">
        <f>SUM(B13:B16)</f>
        <v>0</v>
      </c>
    </row>
    <row r="18" spans="1:3" x14ac:dyDescent="0.25">
      <c r="A18" s="1" t="s">
        <v>10</v>
      </c>
      <c r="B18" s="4"/>
      <c r="C18" s="30"/>
    </row>
    <row r="19" spans="1:3" x14ac:dyDescent="0.25">
      <c r="A19" s="1" t="s">
        <v>102</v>
      </c>
      <c r="B19" s="4"/>
      <c r="C19" s="30"/>
    </row>
    <row r="20" spans="1:3" x14ac:dyDescent="0.25">
      <c r="A20" s="1" t="s">
        <v>11</v>
      </c>
      <c r="B20" s="4"/>
      <c r="C20" s="5">
        <f>SUM(C4:C19)</f>
        <v>0</v>
      </c>
    </row>
  </sheetData>
  <protectedRanges>
    <protectedRange sqref="A2:E26" name="Range1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opLeftCell="A40" workbookViewId="0">
      <selection activeCell="B57" sqref="B57"/>
    </sheetView>
  </sheetViews>
  <sheetFormatPr defaultRowHeight="15" x14ac:dyDescent="0.25"/>
  <cols>
    <col min="1" max="1" width="22.5703125" customWidth="1"/>
    <col min="2" max="13" width="10.85546875" customWidth="1"/>
    <col min="14" max="14" width="13.42578125" customWidth="1"/>
  </cols>
  <sheetData>
    <row r="1" spans="1:14" x14ac:dyDescent="0.25">
      <c r="B1" t="s">
        <v>92</v>
      </c>
    </row>
    <row r="2" spans="1:14" x14ac:dyDescent="0.25">
      <c r="A2" t="s">
        <v>16</v>
      </c>
    </row>
    <row r="3" spans="1:14" ht="15.75" thickBot="1" x14ac:dyDescent="0.3"/>
    <row r="4" spans="1:14" ht="15.75" thickBot="1" x14ac:dyDescent="0.3">
      <c r="A4" s="8" t="s">
        <v>17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</row>
    <row r="5" spans="1:14" x14ac:dyDescent="0.25">
      <c r="A5" t="s">
        <v>21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4" ht="17.25" x14ac:dyDescent="0.25">
      <c r="A6" t="s">
        <v>20</v>
      </c>
      <c r="B6" s="2">
        <f>B5*56.09*26</f>
        <v>0</v>
      </c>
      <c r="C6" s="2">
        <f t="shared" ref="C6:M6" si="0">C5*56.09*26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0</v>
      </c>
      <c r="I6" s="2">
        <f t="shared" si="0"/>
        <v>0</v>
      </c>
      <c r="J6" s="2">
        <f t="shared" si="0"/>
        <v>0</v>
      </c>
      <c r="K6" s="2">
        <f t="shared" si="0"/>
        <v>0</v>
      </c>
      <c r="L6" s="2">
        <f t="shared" si="0"/>
        <v>0</v>
      </c>
      <c r="M6" s="2">
        <f t="shared" si="0"/>
        <v>0</v>
      </c>
      <c r="N6" s="10">
        <f>SUM(B6:M6)</f>
        <v>0</v>
      </c>
    </row>
    <row r="7" spans="1:14" x14ac:dyDescent="0.25">
      <c r="A7" t="s">
        <v>22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4" ht="17.25" x14ac:dyDescent="0.25">
      <c r="A8" t="s">
        <v>24</v>
      </c>
      <c r="B8" s="7">
        <f>B7*$D$69</f>
        <v>0</v>
      </c>
      <c r="C8" s="7">
        <f t="shared" ref="C8:M8" si="1">C7*$D$69</f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11">
        <f>SUM(B8:M8)</f>
        <v>0</v>
      </c>
    </row>
    <row r="9" spans="1:14" x14ac:dyDescent="0.25">
      <c r="A9" t="s">
        <v>18</v>
      </c>
      <c r="B9" s="2">
        <f>SUM(B6,B8)</f>
        <v>0</v>
      </c>
      <c r="C9" s="2">
        <f t="shared" ref="C9:M9" si="2">SUM(C6,C8)</f>
        <v>0</v>
      </c>
      <c r="D9" s="2">
        <f t="shared" si="2"/>
        <v>0</v>
      </c>
      <c r="E9" s="2">
        <f t="shared" si="2"/>
        <v>0</v>
      </c>
      <c r="F9" s="2">
        <f t="shared" si="2"/>
        <v>0</v>
      </c>
      <c r="G9" s="2">
        <f t="shared" si="2"/>
        <v>0</v>
      </c>
      <c r="H9" s="2">
        <f t="shared" si="2"/>
        <v>0</v>
      </c>
      <c r="I9" s="2">
        <f t="shared" si="2"/>
        <v>0</v>
      </c>
      <c r="J9" s="2">
        <f t="shared" si="2"/>
        <v>0</v>
      </c>
      <c r="K9" s="2">
        <f t="shared" si="2"/>
        <v>0</v>
      </c>
      <c r="L9" s="2">
        <f t="shared" si="2"/>
        <v>0</v>
      </c>
      <c r="M9" s="2">
        <f t="shared" si="2"/>
        <v>0</v>
      </c>
    </row>
    <row r="11" spans="1:14" ht="17.25" x14ac:dyDescent="0.25">
      <c r="A11" t="s">
        <v>23</v>
      </c>
      <c r="B11" s="44" t="e">
        <f>B9*$C$70</f>
        <v>#VALUE!</v>
      </c>
      <c r="C11" s="44" t="e">
        <f t="shared" ref="C11:M11" si="3">C9*$C$70</f>
        <v>#VALUE!</v>
      </c>
      <c r="D11" s="44" t="e">
        <f t="shared" si="3"/>
        <v>#VALUE!</v>
      </c>
      <c r="E11" s="44" t="e">
        <f t="shared" si="3"/>
        <v>#VALUE!</v>
      </c>
      <c r="F11" s="44" t="e">
        <f t="shared" si="3"/>
        <v>#VALUE!</v>
      </c>
      <c r="G11" s="44" t="e">
        <f t="shared" si="3"/>
        <v>#VALUE!</v>
      </c>
      <c r="H11" s="44" t="e">
        <f t="shared" si="3"/>
        <v>#VALUE!</v>
      </c>
      <c r="I11" s="44" t="e">
        <f t="shared" si="3"/>
        <v>#VALUE!</v>
      </c>
      <c r="J11" s="44" t="e">
        <f t="shared" si="3"/>
        <v>#VALUE!</v>
      </c>
      <c r="K11" s="44" t="e">
        <f t="shared" si="3"/>
        <v>#VALUE!</v>
      </c>
      <c r="L11" s="44" t="e">
        <f t="shared" si="3"/>
        <v>#VALUE!</v>
      </c>
      <c r="M11" s="44" t="e">
        <f t="shared" si="3"/>
        <v>#VALUE!</v>
      </c>
    </row>
    <row r="12" spans="1:14" ht="17.25" x14ac:dyDescent="0.25">
      <c r="A12" t="s">
        <v>25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4" x14ac:dyDescent="0.25">
      <c r="A13" t="s">
        <v>26</v>
      </c>
      <c r="B13" s="2" t="e">
        <f>SUM(B11:B12)</f>
        <v>#VALUE!</v>
      </c>
      <c r="C13" s="2" t="e">
        <f t="shared" ref="C13:M13" si="4">SUM(C11:C12)</f>
        <v>#VALUE!</v>
      </c>
      <c r="D13" s="2" t="e">
        <f t="shared" si="4"/>
        <v>#VALUE!</v>
      </c>
      <c r="E13" s="2" t="e">
        <f t="shared" si="4"/>
        <v>#VALUE!</v>
      </c>
      <c r="F13" s="2" t="e">
        <f t="shared" si="4"/>
        <v>#VALUE!</v>
      </c>
      <c r="G13" s="2" t="e">
        <f t="shared" si="4"/>
        <v>#VALUE!</v>
      </c>
      <c r="H13" s="2" t="e">
        <f t="shared" si="4"/>
        <v>#VALUE!</v>
      </c>
      <c r="I13" s="2" t="e">
        <f t="shared" si="4"/>
        <v>#VALUE!</v>
      </c>
      <c r="J13" s="2" t="e">
        <f t="shared" si="4"/>
        <v>#VALUE!</v>
      </c>
      <c r="K13" s="2" t="e">
        <f t="shared" si="4"/>
        <v>#VALUE!</v>
      </c>
      <c r="L13" s="2" t="e">
        <f t="shared" si="4"/>
        <v>#VALUE!</v>
      </c>
      <c r="M13" s="2" t="e">
        <f t="shared" si="4"/>
        <v>#VALUE!</v>
      </c>
      <c r="N13" s="10" t="e">
        <f>SUM(B13:M13)</f>
        <v>#VALUE!</v>
      </c>
    </row>
    <row r="15" spans="1:14" ht="17.25" x14ac:dyDescent="0.25">
      <c r="A15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4" ht="17.25" x14ac:dyDescent="0.25">
      <c r="A16" t="s">
        <v>29</v>
      </c>
      <c r="B16" s="2">
        <f>B15*$E$73</f>
        <v>0</v>
      </c>
      <c r="C16" s="2">
        <f t="shared" ref="C16:M16" si="5">C15*$E$73</f>
        <v>0</v>
      </c>
      <c r="D16" s="2">
        <f t="shared" si="5"/>
        <v>0</v>
      </c>
      <c r="E16" s="2">
        <f t="shared" si="5"/>
        <v>0</v>
      </c>
      <c r="F16" s="2">
        <f t="shared" si="5"/>
        <v>0</v>
      </c>
      <c r="G16" s="2">
        <f t="shared" si="5"/>
        <v>0</v>
      </c>
      <c r="H16" s="2">
        <f t="shared" si="5"/>
        <v>0</v>
      </c>
      <c r="I16" s="2">
        <f t="shared" si="5"/>
        <v>0</v>
      </c>
      <c r="J16" s="2">
        <f t="shared" si="5"/>
        <v>0</v>
      </c>
      <c r="K16" s="2">
        <f t="shared" si="5"/>
        <v>0</v>
      </c>
      <c r="L16" s="2">
        <f t="shared" si="5"/>
        <v>0</v>
      </c>
      <c r="M16" s="2">
        <f t="shared" si="5"/>
        <v>0</v>
      </c>
      <c r="N16" s="10">
        <f>SUM(B16:M16)</f>
        <v>0</v>
      </c>
    </row>
    <row r="18" spans="1:14" x14ac:dyDescent="0.25">
      <c r="A18" t="s">
        <v>27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4" ht="17.25" x14ac:dyDescent="0.25">
      <c r="A19" t="s">
        <v>30</v>
      </c>
      <c r="B19" s="9">
        <f>B18*$C$74</f>
        <v>0</v>
      </c>
      <c r="C19" s="9">
        <f t="shared" ref="C19:M19" si="6">C18*$C$74</f>
        <v>0</v>
      </c>
      <c r="D19" s="9">
        <f t="shared" si="6"/>
        <v>0</v>
      </c>
      <c r="E19" s="9">
        <f t="shared" si="6"/>
        <v>0</v>
      </c>
      <c r="F19" s="9">
        <f t="shared" si="6"/>
        <v>0</v>
      </c>
      <c r="G19" s="9">
        <f t="shared" si="6"/>
        <v>0</v>
      </c>
      <c r="H19" s="9">
        <f t="shared" si="6"/>
        <v>0</v>
      </c>
      <c r="I19" s="9">
        <f t="shared" si="6"/>
        <v>0</v>
      </c>
      <c r="J19" s="9">
        <f t="shared" si="6"/>
        <v>0</v>
      </c>
      <c r="K19" s="9">
        <f t="shared" si="6"/>
        <v>0</v>
      </c>
      <c r="L19" s="9">
        <f t="shared" si="6"/>
        <v>0</v>
      </c>
      <c r="M19" s="9">
        <f t="shared" si="6"/>
        <v>0</v>
      </c>
      <c r="N19" s="10">
        <f>SUM(B19:M19)</f>
        <v>0</v>
      </c>
    </row>
    <row r="21" spans="1:14" x14ac:dyDescent="0.25">
      <c r="A21" t="s">
        <v>32</v>
      </c>
      <c r="B21" s="2" t="e">
        <f>SUM(B9,B13,B16,B19)</f>
        <v>#VALUE!</v>
      </c>
      <c r="C21" s="2" t="e">
        <f t="shared" ref="C21:M21" si="7">SUM(C9,C13,C16,C19)</f>
        <v>#VALUE!</v>
      </c>
      <c r="D21" s="2" t="e">
        <f t="shared" si="7"/>
        <v>#VALUE!</v>
      </c>
      <c r="E21" s="2" t="e">
        <f t="shared" si="7"/>
        <v>#VALUE!</v>
      </c>
      <c r="F21" s="2" t="e">
        <f t="shared" si="7"/>
        <v>#VALUE!</v>
      </c>
      <c r="G21" s="2" t="e">
        <f t="shared" si="7"/>
        <v>#VALUE!</v>
      </c>
      <c r="H21" s="2" t="e">
        <f t="shared" si="7"/>
        <v>#VALUE!</v>
      </c>
      <c r="I21" s="2" t="e">
        <f t="shared" si="7"/>
        <v>#VALUE!</v>
      </c>
      <c r="J21" s="2" t="e">
        <f t="shared" si="7"/>
        <v>#VALUE!</v>
      </c>
      <c r="K21" s="2" t="e">
        <f t="shared" si="7"/>
        <v>#VALUE!</v>
      </c>
      <c r="L21" s="2" t="e">
        <f t="shared" si="7"/>
        <v>#VALUE!</v>
      </c>
      <c r="M21" s="2" t="e">
        <f t="shared" si="7"/>
        <v>#VALUE!</v>
      </c>
      <c r="N21" s="10" t="e">
        <f>SUM(B21:M21)</f>
        <v>#VALUE!</v>
      </c>
    </row>
    <row r="23" spans="1:14" ht="15.75" thickBot="1" x14ac:dyDescent="0.3"/>
    <row r="24" spans="1:14" ht="15.75" thickBot="1" x14ac:dyDescent="0.3">
      <c r="A24" s="8" t="s">
        <v>33</v>
      </c>
      <c r="B24" s="8">
        <v>13</v>
      </c>
      <c r="C24" s="8">
        <v>14</v>
      </c>
      <c r="D24" s="8">
        <v>15</v>
      </c>
      <c r="E24" s="8">
        <v>16</v>
      </c>
      <c r="F24" s="8">
        <v>17</v>
      </c>
      <c r="G24" s="8">
        <v>18</v>
      </c>
      <c r="H24" s="8">
        <v>19</v>
      </c>
      <c r="I24" s="8">
        <v>20</v>
      </c>
      <c r="J24" s="8">
        <v>21</v>
      </c>
      <c r="K24" s="8">
        <v>22</v>
      </c>
      <c r="L24" s="8">
        <v>23</v>
      </c>
      <c r="M24" s="8">
        <v>24</v>
      </c>
    </row>
    <row r="25" spans="1:14" x14ac:dyDescent="0.25">
      <c r="A25" t="s">
        <v>21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4" ht="17.25" x14ac:dyDescent="0.25">
      <c r="A26" t="s">
        <v>35</v>
      </c>
      <c r="B26" s="2">
        <f>B25*$E$75*26</f>
        <v>0</v>
      </c>
      <c r="C26" s="2">
        <f t="shared" ref="C26:M26" si="8">C25*$E$75*26</f>
        <v>0</v>
      </c>
      <c r="D26" s="2">
        <f t="shared" si="8"/>
        <v>0</v>
      </c>
      <c r="E26" s="2">
        <f t="shared" si="8"/>
        <v>0</v>
      </c>
      <c r="F26" s="2">
        <f t="shared" si="8"/>
        <v>0</v>
      </c>
      <c r="G26" s="2">
        <f t="shared" si="8"/>
        <v>0</v>
      </c>
      <c r="H26" s="2">
        <f t="shared" si="8"/>
        <v>0</v>
      </c>
      <c r="I26" s="2">
        <f t="shared" si="8"/>
        <v>0</v>
      </c>
      <c r="J26" s="2">
        <f t="shared" si="8"/>
        <v>0</v>
      </c>
      <c r="K26" s="2">
        <f t="shared" si="8"/>
        <v>0</v>
      </c>
      <c r="L26" s="2">
        <f t="shared" si="8"/>
        <v>0</v>
      </c>
      <c r="M26" s="2">
        <f t="shared" si="8"/>
        <v>0</v>
      </c>
      <c r="N26" s="10">
        <f>SUM(B26:M26)</f>
        <v>0</v>
      </c>
    </row>
    <row r="27" spans="1:14" x14ac:dyDescent="0.25">
      <c r="A27" t="s">
        <v>22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ht="17.25" x14ac:dyDescent="0.25">
      <c r="A28" t="s">
        <v>24</v>
      </c>
      <c r="B28" s="7">
        <f>B27*$D$69</f>
        <v>0</v>
      </c>
      <c r="C28" s="7">
        <f t="shared" ref="C28:M28" si="9">C27*$D$69</f>
        <v>0</v>
      </c>
      <c r="D28" s="7">
        <f t="shared" si="9"/>
        <v>0</v>
      </c>
      <c r="E28" s="7">
        <f t="shared" si="9"/>
        <v>0</v>
      </c>
      <c r="F28" s="7">
        <f t="shared" si="9"/>
        <v>0</v>
      </c>
      <c r="G28" s="7">
        <f t="shared" si="9"/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  <c r="M28" s="7">
        <f t="shared" si="9"/>
        <v>0</v>
      </c>
      <c r="N28" s="11">
        <f>SUM(B28:M28)</f>
        <v>0</v>
      </c>
    </row>
    <row r="29" spans="1:14" x14ac:dyDescent="0.25">
      <c r="A29" t="s">
        <v>18</v>
      </c>
      <c r="B29" s="2">
        <f>SUM(B26,B28)</f>
        <v>0</v>
      </c>
      <c r="C29" s="2">
        <f t="shared" ref="C29" si="10">SUM(C26,C28)</f>
        <v>0</v>
      </c>
      <c r="D29" s="2">
        <f t="shared" ref="D29" si="11">SUM(D26,D28)</f>
        <v>0</v>
      </c>
      <c r="E29" s="2">
        <f t="shared" ref="E29" si="12">SUM(E26,E28)</f>
        <v>0</v>
      </c>
      <c r="F29" s="2">
        <f t="shared" ref="F29" si="13">SUM(F26,F28)</f>
        <v>0</v>
      </c>
      <c r="G29" s="2">
        <f t="shared" ref="G29" si="14">SUM(G26,G28)</f>
        <v>0</v>
      </c>
      <c r="H29" s="2">
        <f t="shared" ref="H29" si="15">SUM(H26,H28)</f>
        <v>0</v>
      </c>
      <c r="I29" s="2">
        <f t="shared" ref="I29" si="16">SUM(I26,I28)</f>
        <v>0</v>
      </c>
      <c r="J29" s="2">
        <f t="shared" ref="J29" si="17">SUM(J26,J28)</f>
        <v>0</v>
      </c>
      <c r="K29" s="2">
        <f t="shared" ref="K29" si="18">SUM(K26,K28)</f>
        <v>0</v>
      </c>
      <c r="L29" s="2">
        <f t="shared" ref="L29" si="19">SUM(L26,L28)</f>
        <v>0</v>
      </c>
      <c r="M29" s="2">
        <f t="shared" ref="M29" si="20">SUM(M26,M28)</f>
        <v>0</v>
      </c>
    </row>
    <row r="31" spans="1:14" ht="17.25" x14ac:dyDescent="0.25">
      <c r="A31" t="s">
        <v>23</v>
      </c>
      <c r="B31" s="44" t="e">
        <f>B29*$C$70</f>
        <v>#VALUE!</v>
      </c>
      <c r="C31" s="44" t="e">
        <f t="shared" ref="C31:M31" si="21">C29*$C$70</f>
        <v>#VALUE!</v>
      </c>
      <c r="D31" s="44" t="e">
        <f t="shared" si="21"/>
        <v>#VALUE!</v>
      </c>
      <c r="E31" s="44" t="e">
        <f t="shared" si="21"/>
        <v>#VALUE!</v>
      </c>
      <c r="F31" s="44" t="e">
        <f t="shared" si="21"/>
        <v>#VALUE!</v>
      </c>
      <c r="G31" s="44" t="e">
        <f t="shared" si="21"/>
        <v>#VALUE!</v>
      </c>
      <c r="H31" s="44" t="e">
        <f t="shared" si="21"/>
        <v>#VALUE!</v>
      </c>
      <c r="I31" s="44" t="e">
        <f t="shared" si="21"/>
        <v>#VALUE!</v>
      </c>
      <c r="J31" s="44" t="e">
        <f t="shared" si="21"/>
        <v>#VALUE!</v>
      </c>
      <c r="K31" s="44" t="e">
        <f t="shared" si="21"/>
        <v>#VALUE!</v>
      </c>
      <c r="L31" s="44" t="e">
        <f t="shared" si="21"/>
        <v>#VALUE!</v>
      </c>
      <c r="M31" s="44" t="e">
        <f t="shared" si="21"/>
        <v>#VALUE!</v>
      </c>
    </row>
    <row r="32" spans="1:14" ht="17.25" x14ac:dyDescent="0.25">
      <c r="A32" t="s">
        <v>25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4" x14ac:dyDescent="0.25">
      <c r="A33" t="s">
        <v>26</v>
      </c>
      <c r="B33" s="2" t="e">
        <f>SUM(B31:B32)</f>
        <v>#VALUE!</v>
      </c>
      <c r="C33" s="2" t="e">
        <f t="shared" ref="C33" si="22">SUM(C31:C32)</f>
        <v>#VALUE!</v>
      </c>
      <c r="D33" s="2" t="e">
        <f t="shared" ref="D33" si="23">SUM(D31:D32)</f>
        <v>#VALUE!</v>
      </c>
      <c r="E33" s="2" t="e">
        <f t="shared" ref="E33" si="24">SUM(E31:E32)</f>
        <v>#VALUE!</v>
      </c>
      <c r="F33" s="2" t="e">
        <f t="shared" ref="F33" si="25">SUM(F31:F32)</f>
        <v>#VALUE!</v>
      </c>
      <c r="G33" s="2" t="e">
        <f t="shared" ref="G33" si="26">SUM(G31:G32)</f>
        <v>#VALUE!</v>
      </c>
      <c r="H33" s="2" t="e">
        <f t="shared" ref="H33" si="27">SUM(H31:H32)</f>
        <v>#VALUE!</v>
      </c>
      <c r="I33" s="2" t="e">
        <f t="shared" ref="I33" si="28">SUM(I31:I32)</f>
        <v>#VALUE!</v>
      </c>
      <c r="J33" s="2" t="e">
        <f t="shared" ref="J33" si="29">SUM(J31:J32)</f>
        <v>#VALUE!</v>
      </c>
      <c r="K33" s="2" t="e">
        <f t="shared" ref="K33" si="30">SUM(K31:K32)</f>
        <v>#VALUE!</v>
      </c>
      <c r="L33" s="2" t="e">
        <f t="shared" ref="L33" si="31">SUM(L31:L32)</f>
        <v>#VALUE!</v>
      </c>
      <c r="M33" s="2" t="e">
        <f t="shared" ref="M33" si="32">SUM(M31:M32)</f>
        <v>#VALUE!</v>
      </c>
      <c r="N33" s="10" t="e">
        <f>SUM(B33:M33)</f>
        <v>#VALUE!</v>
      </c>
    </row>
    <row r="35" spans="1:14" ht="17.25" x14ac:dyDescent="0.25">
      <c r="A35" t="s">
        <v>28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spans="1:14" ht="17.25" x14ac:dyDescent="0.25">
      <c r="A36" t="s">
        <v>29</v>
      </c>
      <c r="B36" s="2">
        <f>B35*$E$73</f>
        <v>0</v>
      </c>
      <c r="C36" s="2">
        <f t="shared" ref="C36:M36" si="33">C35*$E$73</f>
        <v>0</v>
      </c>
      <c r="D36" s="2">
        <f t="shared" si="33"/>
        <v>0</v>
      </c>
      <c r="E36" s="2">
        <f t="shared" si="33"/>
        <v>0</v>
      </c>
      <c r="F36" s="2">
        <f t="shared" si="33"/>
        <v>0</v>
      </c>
      <c r="G36" s="2">
        <f t="shared" si="33"/>
        <v>0</v>
      </c>
      <c r="H36" s="2">
        <f t="shared" si="33"/>
        <v>0</v>
      </c>
      <c r="I36" s="2">
        <f t="shared" si="33"/>
        <v>0</v>
      </c>
      <c r="J36" s="2">
        <f t="shared" si="33"/>
        <v>0</v>
      </c>
      <c r="K36" s="2">
        <f t="shared" si="33"/>
        <v>0</v>
      </c>
      <c r="L36" s="2">
        <f t="shared" si="33"/>
        <v>0</v>
      </c>
      <c r="M36" s="2">
        <f t="shared" si="33"/>
        <v>0</v>
      </c>
      <c r="N36" s="10">
        <f>SUM(B36:M36)</f>
        <v>0</v>
      </c>
    </row>
    <row r="38" spans="1:14" x14ac:dyDescent="0.25">
      <c r="A38" t="s">
        <v>27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4" ht="17.25" x14ac:dyDescent="0.25">
      <c r="A39" t="s">
        <v>30</v>
      </c>
      <c r="B39" s="9">
        <f>B38*$C$74</f>
        <v>0</v>
      </c>
      <c r="C39" s="9">
        <f t="shared" ref="C39:M39" si="34">C38*$C$74</f>
        <v>0</v>
      </c>
      <c r="D39" s="9">
        <f t="shared" si="34"/>
        <v>0</v>
      </c>
      <c r="E39" s="9">
        <f t="shared" si="34"/>
        <v>0</v>
      </c>
      <c r="F39" s="9">
        <f t="shared" si="34"/>
        <v>0</v>
      </c>
      <c r="G39" s="9">
        <f t="shared" si="34"/>
        <v>0</v>
      </c>
      <c r="H39" s="9">
        <f t="shared" si="34"/>
        <v>0</v>
      </c>
      <c r="I39" s="9">
        <f t="shared" si="34"/>
        <v>0</v>
      </c>
      <c r="J39" s="9">
        <f t="shared" si="34"/>
        <v>0</v>
      </c>
      <c r="K39" s="9">
        <f t="shared" si="34"/>
        <v>0</v>
      </c>
      <c r="L39" s="9">
        <f t="shared" si="34"/>
        <v>0</v>
      </c>
      <c r="M39" s="9">
        <f t="shared" si="34"/>
        <v>0</v>
      </c>
      <c r="N39" s="10">
        <f>SUM(B39:M39)</f>
        <v>0</v>
      </c>
    </row>
    <row r="41" spans="1:14" x14ac:dyDescent="0.25">
      <c r="A41" t="s">
        <v>32</v>
      </c>
      <c r="B41" s="2" t="e">
        <f>SUM(B29,B33,B36,B39)</f>
        <v>#VALUE!</v>
      </c>
      <c r="C41" s="2" t="e">
        <f t="shared" ref="C41:M41" si="35">SUM(C29,C33,C36,C39)</f>
        <v>#VALUE!</v>
      </c>
      <c r="D41" s="2" t="e">
        <f t="shared" si="35"/>
        <v>#VALUE!</v>
      </c>
      <c r="E41" s="2" t="e">
        <f t="shared" si="35"/>
        <v>#VALUE!</v>
      </c>
      <c r="F41" s="2" t="e">
        <f t="shared" si="35"/>
        <v>#VALUE!</v>
      </c>
      <c r="G41" s="2" t="e">
        <f t="shared" si="35"/>
        <v>#VALUE!</v>
      </c>
      <c r="H41" s="2" t="e">
        <f t="shared" si="35"/>
        <v>#VALUE!</v>
      </c>
      <c r="I41" s="2" t="e">
        <f t="shared" si="35"/>
        <v>#VALUE!</v>
      </c>
      <c r="J41" s="2" t="e">
        <f t="shared" si="35"/>
        <v>#VALUE!</v>
      </c>
      <c r="K41" s="2" t="e">
        <f t="shared" si="35"/>
        <v>#VALUE!</v>
      </c>
      <c r="L41" s="2" t="e">
        <f t="shared" si="35"/>
        <v>#VALUE!</v>
      </c>
      <c r="M41" s="2" t="e">
        <f t="shared" si="35"/>
        <v>#VALUE!</v>
      </c>
      <c r="N41" s="10" t="e">
        <f>SUM(B41:M41)</f>
        <v>#VALUE!</v>
      </c>
    </row>
    <row r="44" spans="1:14" ht="15.75" thickBot="1" x14ac:dyDescent="0.3"/>
    <row r="45" spans="1:14" ht="15.75" thickBot="1" x14ac:dyDescent="0.3">
      <c r="A45" s="8" t="s">
        <v>34</v>
      </c>
      <c r="B45" s="8">
        <v>25</v>
      </c>
      <c r="C45" s="8">
        <v>26</v>
      </c>
      <c r="D45" s="8">
        <v>27</v>
      </c>
      <c r="E45" s="8">
        <v>28</v>
      </c>
      <c r="F45" s="8">
        <v>29</v>
      </c>
      <c r="G45" s="8">
        <v>30</v>
      </c>
      <c r="H45" s="8">
        <v>31</v>
      </c>
      <c r="I45" s="8">
        <v>32</v>
      </c>
      <c r="J45" s="8">
        <v>33</v>
      </c>
      <c r="K45" s="8">
        <v>34</v>
      </c>
      <c r="L45" s="8">
        <v>35</v>
      </c>
      <c r="M45" s="8">
        <v>36</v>
      </c>
    </row>
    <row r="46" spans="1:14" x14ac:dyDescent="0.25">
      <c r="A46" t="s">
        <v>21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4" ht="17.25" x14ac:dyDescent="0.25">
      <c r="A47" t="s">
        <v>90</v>
      </c>
      <c r="B47" s="2">
        <f>B46*$E$76*26</f>
        <v>0</v>
      </c>
      <c r="C47" s="2">
        <f t="shared" ref="C47:M47" si="36">C46*$E$76*26</f>
        <v>0</v>
      </c>
      <c r="D47" s="2">
        <f t="shared" si="36"/>
        <v>0</v>
      </c>
      <c r="E47" s="2">
        <f t="shared" si="36"/>
        <v>0</v>
      </c>
      <c r="F47" s="2">
        <f t="shared" si="36"/>
        <v>0</v>
      </c>
      <c r="G47" s="2">
        <f t="shared" si="36"/>
        <v>0</v>
      </c>
      <c r="H47" s="2">
        <f t="shared" si="36"/>
        <v>0</v>
      </c>
      <c r="I47" s="2">
        <f t="shared" si="36"/>
        <v>0</v>
      </c>
      <c r="J47" s="2">
        <f t="shared" si="36"/>
        <v>0</v>
      </c>
      <c r="K47" s="2">
        <f t="shared" si="36"/>
        <v>0</v>
      </c>
      <c r="L47" s="2">
        <f t="shared" si="36"/>
        <v>0</v>
      </c>
      <c r="M47" s="2">
        <f t="shared" si="36"/>
        <v>0</v>
      </c>
      <c r="N47" s="10">
        <f>SUM(B47:M47)</f>
        <v>0</v>
      </c>
    </row>
    <row r="48" spans="1:14" x14ac:dyDescent="0.25">
      <c r="A48" t="s">
        <v>22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4" ht="17.25" x14ac:dyDescent="0.25">
      <c r="A49" t="s">
        <v>24</v>
      </c>
      <c r="B49" s="7">
        <f>B48*$D$69</f>
        <v>0</v>
      </c>
      <c r="C49" s="7">
        <f t="shared" ref="C49:M49" si="37">C48*$D$69</f>
        <v>0</v>
      </c>
      <c r="D49" s="7">
        <f t="shared" si="37"/>
        <v>0</v>
      </c>
      <c r="E49" s="7">
        <f t="shared" si="37"/>
        <v>0</v>
      </c>
      <c r="F49" s="7">
        <f t="shared" si="37"/>
        <v>0</v>
      </c>
      <c r="G49" s="7">
        <f t="shared" si="37"/>
        <v>0</v>
      </c>
      <c r="H49" s="7">
        <f t="shared" si="37"/>
        <v>0</v>
      </c>
      <c r="I49" s="7">
        <f t="shared" si="37"/>
        <v>0</v>
      </c>
      <c r="J49" s="7">
        <f t="shared" si="37"/>
        <v>0</v>
      </c>
      <c r="K49" s="7">
        <f t="shared" si="37"/>
        <v>0</v>
      </c>
      <c r="L49" s="7">
        <f t="shared" si="37"/>
        <v>0</v>
      </c>
      <c r="M49" s="7">
        <f t="shared" si="37"/>
        <v>0</v>
      </c>
      <c r="N49" s="11">
        <f>SUM(B49:M49)</f>
        <v>0</v>
      </c>
    </row>
    <row r="50" spans="1:14" x14ac:dyDescent="0.25">
      <c r="A50" t="s">
        <v>18</v>
      </c>
      <c r="B50" s="2">
        <f>SUM(B47,B49)</f>
        <v>0</v>
      </c>
      <c r="C50" s="2">
        <f t="shared" ref="C50" si="38">SUM(C47,C49)</f>
        <v>0</v>
      </c>
      <c r="D50" s="2">
        <f t="shared" ref="D50" si="39">SUM(D47,D49)</f>
        <v>0</v>
      </c>
      <c r="E50" s="2">
        <f t="shared" ref="E50" si="40">SUM(E47,E49)</f>
        <v>0</v>
      </c>
      <c r="F50" s="2">
        <f t="shared" ref="F50" si="41">SUM(F47,F49)</f>
        <v>0</v>
      </c>
      <c r="G50" s="2">
        <f t="shared" ref="G50" si="42">SUM(G47,G49)</f>
        <v>0</v>
      </c>
      <c r="H50" s="2">
        <f t="shared" ref="H50" si="43">SUM(H47,H49)</f>
        <v>0</v>
      </c>
      <c r="I50" s="2">
        <f t="shared" ref="I50" si="44">SUM(I47,I49)</f>
        <v>0</v>
      </c>
      <c r="J50" s="2">
        <f t="shared" ref="J50" si="45">SUM(J47,J49)</f>
        <v>0</v>
      </c>
      <c r="K50" s="2">
        <f t="shared" ref="K50" si="46">SUM(K47,K49)</f>
        <v>0</v>
      </c>
      <c r="L50" s="2">
        <f t="shared" ref="L50" si="47">SUM(L47,L49)</f>
        <v>0</v>
      </c>
      <c r="M50" s="2">
        <f t="shared" ref="M50" si="48">SUM(M47,M49)</f>
        <v>0</v>
      </c>
    </row>
    <row r="52" spans="1:14" ht="17.25" x14ac:dyDescent="0.25">
      <c r="A52" t="s">
        <v>23</v>
      </c>
      <c r="B52" s="44" t="e">
        <f>B50*$C$70</f>
        <v>#VALUE!</v>
      </c>
      <c r="C52" s="44" t="e">
        <f t="shared" ref="C52:M52" si="49">C50*$C$70</f>
        <v>#VALUE!</v>
      </c>
      <c r="D52" s="44" t="e">
        <f t="shared" si="49"/>
        <v>#VALUE!</v>
      </c>
      <c r="E52" s="44" t="e">
        <f t="shared" si="49"/>
        <v>#VALUE!</v>
      </c>
      <c r="F52" s="44" t="e">
        <f t="shared" si="49"/>
        <v>#VALUE!</v>
      </c>
      <c r="G52" s="44" t="e">
        <f t="shared" si="49"/>
        <v>#VALUE!</v>
      </c>
      <c r="H52" s="44" t="e">
        <f t="shared" si="49"/>
        <v>#VALUE!</v>
      </c>
      <c r="I52" s="44" t="e">
        <f t="shared" si="49"/>
        <v>#VALUE!</v>
      </c>
      <c r="J52" s="44" t="e">
        <f t="shared" si="49"/>
        <v>#VALUE!</v>
      </c>
      <c r="K52" s="44" t="e">
        <f t="shared" si="49"/>
        <v>#VALUE!</v>
      </c>
      <c r="L52" s="44" t="e">
        <f t="shared" si="49"/>
        <v>#VALUE!</v>
      </c>
      <c r="M52" s="44" t="e">
        <f t="shared" si="49"/>
        <v>#VALUE!</v>
      </c>
    </row>
    <row r="53" spans="1:14" ht="17.25" x14ac:dyDescent="0.25">
      <c r="A53" t="s">
        <v>25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4" x14ac:dyDescent="0.25">
      <c r="A54" t="s">
        <v>26</v>
      </c>
      <c r="B54" s="2" t="e">
        <f>SUM(B52:B53)</f>
        <v>#VALUE!</v>
      </c>
      <c r="C54" s="2" t="e">
        <f t="shared" ref="C54" si="50">SUM(C52:C53)</f>
        <v>#VALUE!</v>
      </c>
      <c r="D54" s="2" t="e">
        <f t="shared" ref="D54" si="51">SUM(D52:D53)</f>
        <v>#VALUE!</v>
      </c>
      <c r="E54" s="2" t="e">
        <f t="shared" ref="E54" si="52">SUM(E52:E53)</f>
        <v>#VALUE!</v>
      </c>
      <c r="F54" s="2" t="e">
        <f t="shared" ref="F54" si="53">SUM(F52:F53)</f>
        <v>#VALUE!</v>
      </c>
      <c r="G54" s="2" t="e">
        <f t="shared" ref="G54" si="54">SUM(G52:G53)</f>
        <v>#VALUE!</v>
      </c>
      <c r="H54" s="2" t="e">
        <f t="shared" ref="H54" si="55">SUM(H52:H53)</f>
        <v>#VALUE!</v>
      </c>
      <c r="I54" s="2" t="e">
        <f t="shared" ref="I54" si="56">SUM(I52:I53)</f>
        <v>#VALUE!</v>
      </c>
      <c r="J54" s="2" t="e">
        <f t="shared" ref="J54" si="57">SUM(J52:J53)</f>
        <v>#VALUE!</v>
      </c>
      <c r="K54" s="2" t="e">
        <f t="shared" ref="K54" si="58">SUM(K52:K53)</f>
        <v>#VALUE!</v>
      </c>
      <c r="L54" s="2" t="e">
        <f t="shared" ref="L54" si="59">SUM(L52:L53)</f>
        <v>#VALUE!</v>
      </c>
      <c r="M54" s="2" t="e">
        <f t="shared" ref="M54" si="60">SUM(M52:M53)</f>
        <v>#VALUE!</v>
      </c>
      <c r="N54" s="10" t="e">
        <f>SUM(B54:M54)</f>
        <v>#VALUE!</v>
      </c>
    </row>
    <row r="56" spans="1:14" ht="17.25" x14ac:dyDescent="0.25">
      <c r="A56" t="s">
        <v>28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4" ht="17.25" x14ac:dyDescent="0.25">
      <c r="A57" t="s">
        <v>29</v>
      </c>
      <c r="B57" s="2">
        <f>B56*$E$73</f>
        <v>0</v>
      </c>
      <c r="C57" s="2">
        <f t="shared" ref="C57:M57" si="61">C56*$E$73</f>
        <v>0</v>
      </c>
      <c r="D57" s="2">
        <f t="shared" si="61"/>
        <v>0</v>
      </c>
      <c r="E57" s="2">
        <f t="shared" si="61"/>
        <v>0</v>
      </c>
      <c r="F57" s="2">
        <f t="shared" si="61"/>
        <v>0</v>
      </c>
      <c r="G57" s="2">
        <f t="shared" si="61"/>
        <v>0</v>
      </c>
      <c r="H57" s="2">
        <f t="shared" si="61"/>
        <v>0</v>
      </c>
      <c r="I57" s="2">
        <f t="shared" si="61"/>
        <v>0</v>
      </c>
      <c r="J57" s="2">
        <f t="shared" si="61"/>
        <v>0</v>
      </c>
      <c r="K57" s="2">
        <f t="shared" si="61"/>
        <v>0</v>
      </c>
      <c r="L57" s="2">
        <f t="shared" si="61"/>
        <v>0</v>
      </c>
      <c r="M57" s="2">
        <f t="shared" si="61"/>
        <v>0</v>
      </c>
      <c r="N57" s="10">
        <f>SUM(B57:M57)</f>
        <v>0</v>
      </c>
    </row>
    <row r="59" spans="1:14" x14ac:dyDescent="0.25">
      <c r="A59" t="s">
        <v>27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</row>
    <row r="60" spans="1:14" ht="17.25" x14ac:dyDescent="0.25">
      <c r="A60" t="s">
        <v>30</v>
      </c>
      <c r="B60" s="9">
        <f>B59*$C$74</f>
        <v>0</v>
      </c>
      <c r="C60" s="9">
        <f t="shared" ref="C60:M60" si="62">C59*$C$74</f>
        <v>0</v>
      </c>
      <c r="D60" s="9">
        <f t="shared" si="62"/>
        <v>0</v>
      </c>
      <c r="E60" s="9">
        <f t="shared" si="62"/>
        <v>0</v>
      </c>
      <c r="F60" s="9">
        <f t="shared" si="62"/>
        <v>0</v>
      </c>
      <c r="G60" s="9">
        <f t="shared" si="62"/>
        <v>0</v>
      </c>
      <c r="H60" s="9">
        <f t="shared" si="62"/>
        <v>0</v>
      </c>
      <c r="I60" s="9">
        <f t="shared" si="62"/>
        <v>0</v>
      </c>
      <c r="J60" s="9">
        <f t="shared" si="62"/>
        <v>0</v>
      </c>
      <c r="K60" s="9">
        <f t="shared" si="62"/>
        <v>0</v>
      </c>
      <c r="L60" s="9">
        <f t="shared" si="62"/>
        <v>0</v>
      </c>
      <c r="M60" s="9">
        <f t="shared" si="62"/>
        <v>0</v>
      </c>
      <c r="N60" s="10">
        <f>SUM(B60:M60)</f>
        <v>0</v>
      </c>
    </row>
    <row r="62" spans="1:14" x14ac:dyDescent="0.25">
      <c r="A62" t="s">
        <v>32</v>
      </c>
      <c r="B62" s="2" t="e">
        <f>SUM(B50,B54,B57,B60)</f>
        <v>#VALUE!</v>
      </c>
      <c r="C62" s="2" t="e">
        <f t="shared" ref="C62:M62" si="63">SUM(C50,C54,C57,C60)</f>
        <v>#VALUE!</v>
      </c>
      <c r="D62" s="2" t="e">
        <f t="shared" si="63"/>
        <v>#VALUE!</v>
      </c>
      <c r="E62" s="2" t="e">
        <f t="shared" si="63"/>
        <v>#VALUE!</v>
      </c>
      <c r="F62" s="2" t="e">
        <f t="shared" si="63"/>
        <v>#VALUE!</v>
      </c>
      <c r="G62" s="2" t="e">
        <f t="shared" si="63"/>
        <v>#VALUE!</v>
      </c>
      <c r="H62" s="2" t="e">
        <f t="shared" si="63"/>
        <v>#VALUE!</v>
      </c>
      <c r="I62" s="2" t="e">
        <f t="shared" si="63"/>
        <v>#VALUE!</v>
      </c>
      <c r="J62" s="2" t="e">
        <f t="shared" si="63"/>
        <v>#VALUE!</v>
      </c>
      <c r="K62" s="2" t="e">
        <f t="shared" si="63"/>
        <v>#VALUE!</v>
      </c>
      <c r="L62" s="2" t="e">
        <f t="shared" si="63"/>
        <v>#VALUE!</v>
      </c>
      <c r="M62" s="2" t="e">
        <f t="shared" si="63"/>
        <v>#VALUE!</v>
      </c>
      <c r="N62" s="10" t="e">
        <f>SUM(B62:M62)</f>
        <v>#VALUE!</v>
      </c>
    </row>
    <row r="67" spans="1:6" x14ac:dyDescent="0.25">
      <c r="A67" t="s">
        <v>19</v>
      </c>
    </row>
    <row r="68" spans="1:6" ht="17.25" x14ac:dyDescent="0.25">
      <c r="A68" t="s">
        <v>142</v>
      </c>
    </row>
    <row r="69" spans="1:6" ht="17.25" x14ac:dyDescent="0.25">
      <c r="A69" t="s">
        <v>81</v>
      </c>
      <c r="D69" s="23"/>
    </row>
    <row r="70" spans="1:6" ht="17.25" x14ac:dyDescent="0.25">
      <c r="A70" t="s">
        <v>82</v>
      </c>
      <c r="C70" s="26" t="s">
        <v>84</v>
      </c>
      <c r="D70" t="s">
        <v>83</v>
      </c>
    </row>
    <row r="71" spans="1:6" ht="17.25" x14ac:dyDescent="0.25">
      <c r="A71" t="s">
        <v>143</v>
      </c>
      <c r="D71" s="45"/>
    </row>
    <row r="72" spans="1:6" ht="17.25" x14ac:dyDescent="0.25">
      <c r="A72" t="s">
        <v>31</v>
      </c>
    </row>
    <row r="73" spans="1:6" ht="17.25" x14ac:dyDescent="0.25">
      <c r="A73" t="s">
        <v>85</v>
      </c>
      <c r="E73" s="23"/>
      <c r="F73" t="s">
        <v>86</v>
      </c>
    </row>
    <row r="74" spans="1:6" ht="17.25" x14ac:dyDescent="0.25">
      <c r="A74" t="s">
        <v>87</v>
      </c>
      <c r="C74" s="23"/>
      <c r="D74" t="s">
        <v>88</v>
      </c>
    </row>
    <row r="75" spans="1:6" ht="17.25" x14ac:dyDescent="0.25">
      <c r="A75" t="s">
        <v>89</v>
      </c>
      <c r="E75" s="23"/>
    </row>
    <row r="76" spans="1:6" ht="17.25" x14ac:dyDescent="0.25">
      <c r="A76" t="s">
        <v>91</v>
      </c>
      <c r="E76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7" workbookViewId="0">
      <selection activeCell="O17" sqref="O17"/>
    </sheetView>
  </sheetViews>
  <sheetFormatPr defaultRowHeight="15" x14ac:dyDescent="0.25"/>
  <cols>
    <col min="1" max="1" width="17.7109375" customWidth="1"/>
  </cols>
  <sheetData>
    <row r="1" spans="1:15" x14ac:dyDescent="0.25">
      <c r="B1" t="s">
        <v>92</v>
      </c>
    </row>
    <row r="2" spans="1:15" x14ac:dyDescent="0.25">
      <c r="A2" t="s">
        <v>36</v>
      </c>
    </row>
    <row r="3" spans="1:15" ht="15.75" thickBot="1" x14ac:dyDescent="0.3"/>
    <row r="4" spans="1:15" ht="15.75" thickBot="1" x14ac:dyDescent="0.3">
      <c r="A4" s="8" t="s">
        <v>17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O4" s="6" t="s">
        <v>40</v>
      </c>
    </row>
    <row r="5" spans="1:15" x14ac:dyDescent="0.25">
      <c r="A5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5" x14ac:dyDescent="0.25">
      <c r="A6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5" x14ac:dyDescent="0.2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5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5" x14ac:dyDescent="0.25">
      <c r="A9" t="s">
        <v>39</v>
      </c>
      <c r="B9" s="4">
        <f>SUM(B5:B8)</f>
        <v>0</v>
      </c>
      <c r="C9" s="4">
        <f t="shared" ref="C9:M9" si="0">SUM(C5:C8)</f>
        <v>0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  <c r="I9" s="4">
        <f t="shared" si="0"/>
        <v>0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4">
        <f>SUM(B9:M9)</f>
        <v>0</v>
      </c>
      <c r="O9" s="15" t="e">
        <f>N9/'Sales Projections'!N21</f>
        <v>#VALUE!</v>
      </c>
    </row>
    <row r="10" spans="1:15" ht="15.75" thickBot="1" x14ac:dyDescent="0.3"/>
    <row r="11" spans="1:15" ht="15.75" thickBot="1" x14ac:dyDescent="0.3">
      <c r="A11" s="8" t="s">
        <v>33</v>
      </c>
      <c r="B11" s="8">
        <v>13</v>
      </c>
      <c r="C11" s="8">
        <v>14</v>
      </c>
      <c r="D11" s="8">
        <v>15</v>
      </c>
      <c r="E11" s="8">
        <v>16</v>
      </c>
      <c r="F11" s="8">
        <v>17</v>
      </c>
      <c r="G11" s="8">
        <v>18</v>
      </c>
      <c r="H11" s="8">
        <v>19</v>
      </c>
      <c r="I11" s="8">
        <v>20</v>
      </c>
      <c r="J11" s="8">
        <v>21</v>
      </c>
      <c r="K11" s="8">
        <v>22</v>
      </c>
      <c r="L11" s="8">
        <v>23</v>
      </c>
      <c r="M11" s="8">
        <v>24</v>
      </c>
    </row>
    <row r="12" spans="1:15" x14ac:dyDescent="0.25">
      <c r="A12" t="s">
        <v>37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5" x14ac:dyDescent="0.25">
      <c r="A13" t="s">
        <v>38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5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5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5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5" x14ac:dyDescent="0.25">
      <c r="A17" s="12"/>
      <c r="B17" s="14">
        <f>SUM(B12:B16)</f>
        <v>0</v>
      </c>
      <c r="C17" s="14">
        <f t="shared" ref="C17:M17" si="1">SUM(C12:C16)</f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2">
        <f>SUM(B17:M17)</f>
        <v>0</v>
      </c>
      <c r="O17" s="15" t="e">
        <f>N17/'Sales Projections'!N41</f>
        <v>#VALUE!</v>
      </c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5" ht="15.75" thickBo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5" ht="15.75" thickBot="1" x14ac:dyDescent="0.3">
      <c r="A20" s="8" t="s">
        <v>34</v>
      </c>
      <c r="B20" s="8">
        <v>25</v>
      </c>
      <c r="C20" s="8">
        <v>26</v>
      </c>
      <c r="D20" s="8">
        <v>27</v>
      </c>
      <c r="E20" s="8">
        <v>28</v>
      </c>
      <c r="F20" s="8">
        <v>29</v>
      </c>
      <c r="G20" s="8">
        <v>30</v>
      </c>
      <c r="H20" s="8">
        <v>31</v>
      </c>
      <c r="I20" s="8">
        <v>32</v>
      </c>
      <c r="J20" s="8">
        <v>33</v>
      </c>
      <c r="K20" s="8">
        <v>34</v>
      </c>
      <c r="L20" s="8">
        <v>35</v>
      </c>
      <c r="M20" s="8">
        <v>36</v>
      </c>
    </row>
    <row r="21" spans="1:15" x14ac:dyDescent="0.25">
      <c r="A21" t="s">
        <v>37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spans="1:15" x14ac:dyDescent="0.25">
      <c r="A22" t="s">
        <v>38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5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5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5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5" x14ac:dyDescent="0.25">
      <c r="B26" s="2">
        <f>SUM(B21:B25)</f>
        <v>0</v>
      </c>
      <c r="C26" s="2">
        <f t="shared" ref="C26:M26" si="2">SUM(C21:C25)</f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  <c r="K26" s="2">
        <f t="shared" si="2"/>
        <v>0</v>
      </c>
      <c r="L26" s="2">
        <f t="shared" si="2"/>
        <v>0</v>
      </c>
      <c r="M26" s="2">
        <f t="shared" si="2"/>
        <v>0</v>
      </c>
      <c r="N26" s="2">
        <f>SUM(B26:M26)</f>
        <v>0</v>
      </c>
      <c r="O26" s="15" t="e">
        <f>N26/'Sales Projections'!N62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opLeftCell="A34" workbookViewId="0">
      <selection activeCell="A162" sqref="A162"/>
    </sheetView>
  </sheetViews>
  <sheetFormatPr defaultRowHeight="15" x14ac:dyDescent="0.25"/>
  <cols>
    <col min="1" max="1" width="27" customWidth="1"/>
    <col min="2" max="2" width="10.85546875" customWidth="1"/>
    <col min="14" max="14" width="11.140625" customWidth="1"/>
  </cols>
  <sheetData>
    <row r="1" spans="1:14" x14ac:dyDescent="0.25">
      <c r="B1" t="s">
        <v>92</v>
      </c>
    </row>
    <row r="2" spans="1:14" x14ac:dyDescent="0.25">
      <c r="A2" t="s">
        <v>104</v>
      </c>
    </row>
    <row r="3" spans="1:14" ht="15.75" thickBot="1" x14ac:dyDescent="0.3"/>
    <row r="4" spans="1:14" ht="15.75" thickBot="1" x14ac:dyDescent="0.3">
      <c r="A4" s="8" t="s">
        <v>17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19" t="s">
        <v>79</v>
      </c>
    </row>
    <row r="5" spans="1:14" x14ac:dyDescent="0.25">
      <c r="A5" t="s">
        <v>41</v>
      </c>
      <c r="N5" s="17"/>
    </row>
    <row r="6" spans="1:14" x14ac:dyDescent="0.25">
      <c r="A6" t="s">
        <v>42</v>
      </c>
      <c r="B6" s="2">
        <f>'Sales Projections'!B9</f>
        <v>0</v>
      </c>
      <c r="C6" s="2">
        <f>'Sales Projections'!C9</f>
        <v>0</v>
      </c>
      <c r="D6" s="2">
        <f>'Sales Projections'!D9</f>
        <v>0</v>
      </c>
      <c r="E6" s="2">
        <f>'Sales Projections'!E9</f>
        <v>0</v>
      </c>
      <c r="F6" s="2">
        <f>'Sales Projections'!F9</f>
        <v>0</v>
      </c>
      <c r="G6" s="2">
        <f>'Sales Projections'!G9</f>
        <v>0</v>
      </c>
      <c r="H6" s="2">
        <f>'Sales Projections'!H9</f>
        <v>0</v>
      </c>
      <c r="I6" s="2">
        <f>'Sales Projections'!I9</f>
        <v>0</v>
      </c>
      <c r="J6" s="2">
        <f>'Sales Projections'!J9</f>
        <v>0</v>
      </c>
      <c r="K6" s="2">
        <f>'Sales Projections'!K9</f>
        <v>0</v>
      </c>
      <c r="L6" s="2">
        <f>'Sales Projections'!L9</f>
        <v>0</v>
      </c>
      <c r="M6" s="2">
        <f>'Sales Projections'!M9</f>
        <v>0</v>
      </c>
      <c r="N6" s="18">
        <f t="shared" ref="N6:N9" si="0">SUM(B6:M6)</f>
        <v>0</v>
      </c>
    </row>
    <row r="7" spans="1:14" x14ac:dyDescent="0.25">
      <c r="A7" t="s">
        <v>43</v>
      </c>
      <c r="B7" s="2" t="e">
        <f>'Sales Projections'!B13</f>
        <v>#VALUE!</v>
      </c>
      <c r="C7" s="2" t="e">
        <f>'Sales Projections'!C13</f>
        <v>#VALUE!</v>
      </c>
      <c r="D7" s="2" t="e">
        <f>'Sales Projections'!D13</f>
        <v>#VALUE!</v>
      </c>
      <c r="E7" s="2" t="e">
        <f>'Sales Projections'!E13</f>
        <v>#VALUE!</v>
      </c>
      <c r="F7" s="2" t="e">
        <f>'Sales Projections'!F13</f>
        <v>#VALUE!</v>
      </c>
      <c r="G7" s="2" t="e">
        <f>'Sales Projections'!G13</f>
        <v>#VALUE!</v>
      </c>
      <c r="H7" s="2" t="e">
        <f>'Sales Projections'!H13</f>
        <v>#VALUE!</v>
      </c>
      <c r="I7" s="2" t="e">
        <f>'Sales Projections'!I13</f>
        <v>#VALUE!</v>
      </c>
      <c r="J7" s="2" t="e">
        <f>'Sales Projections'!J13</f>
        <v>#VALUE!</v>
      </c>
      <c r="K7" s="2" t="e">
        <f>'Sales Projections'!K13</f>
        <v>#VALUE!</v>
      </c>
      <c r="L7" s="2" t="e">
        <f>'Sales Projections'!L13</f>
        <v>#VALUE!</v>
      </c>
      <c r="M7" s="2" t="e">
        <f>'Sales Projections'!M13</f>
        <v>#VALUE!</v>
      </c>
      <c r="N7" s="18" t="e">
        <f t="shared" si="0"/>
        <v>#VALUE!</v>
      </c>
    </row>
    <row r="8" spans="1:14" x14ac:dyDescent="0.25">
      <c r="A8" t="s">
        <v>44</v>
      </c>
      <c r="B8" s="2">
        <f>'Sales Projections'!B16</f>
        <v>0</v>
      </c>
      <c r="C8" s="2">
        <f>'Sales Projections'!C16</f>
        <v>0</v>
      </c>
      <c r="D8" s="2">
        <f>'Sales Projections'!D16</f>
        <v>0</v>
      </c>
      <c r="E8" s="2">
        <f>'Sales Projections'!E16</f>
        <v>0</v>
      </c>
      <c r="F8" s="2">
        <f>'Sales Projections'!F16</f>
        <v>0</v>
      </c>
      <c r="G8" s="2">
        <f>'Sales Projections'!G16</f>
        <v>0</v>
      </c>
      <c r="H8" s="2">
        <f>'Sales Projections'!H16</f>
        <v>0</v>
      </c>
      <c r="I8" s="2">
        <f>'Sales Projections'!I16</f>
        <v>0</v>
      </c>
      <c r="J8" s="2">
        <f>'Sales Projections'!J16</f>
        <v>0</v>
      </c>
      <c r="K8" s="2">
        <f>'Sales Projections'!K16</f>
        <v>0</v>
      </c>
      <c r="L8" s="2">
        <f>'Sales Projections'!L16</f>
        <v>0</v>
      </c>
      <c r="M8" s="2">
        <f>'Sales Projections'!M16</f>
        <v>0</v>
      </c>
      <c r="N8" s="18">
        <f t="shared" si="0"/>
        <v>0</v>
      </c>
    </row>
    <row r="9" spans="1:14" x14ac:dyDescent="0.25">
      <c r="A9" t="s">
        <v>45</v>
      </c>
      <c r="B9" s="9">
        <f>'Sales Projections'!B19</f>
        <v>0</v>
      </c>
      <c r="C9" s="9">
        <f>'Sales Projections'!C19</f>
        <v>0</v>
      </c>
      <c r="D9" s="9">
        <f>'Sales Projections'!D19</f>
        <v>0</v>
      </c>
      <c r="E9" s="9">
        <f>'Sales Projections'!E19</f>
        <v>0</v>
      </c>
      <c r="F9" s="9">
        <f>'Sales Projections'!F19</f>
        <v>0</v>
      </c>
      <c r="G9" s="9">
        <f>'Sales Projections'!G19</f>
        <v>0</v>
      </c>
      <c r="H9" s="9">
        <f>'Sales Projections'!H19</f>
        <v>0</v>
      </c>
      <c r="I9" s="9">
        <f>'Sales Projections'!I19</f>
        <v>0</v>
      </c>
      <c r="J9" s="9">
        <f>'Sales Projections'!J19</f>
        <v>0</v>
      </c>
      <c r="K9" s="9">
        <f>'Sales Projections'!K19</f>
        <v>0</v>
      </c>
      <c r="L9" s="9">
        <f>'Sales Projections'!L19</f>
        <v>0</v>
      </c>
      <c r="M9" s="9">
        <f>'Sales Projections'!M19</f>
        <v>0</v>
      </c>
      <c r="N9" s="20">
        <f t="shared" si="0"/>
        <v>0</v>
      </c>
    </row>
    <row r="10" spans="1:14" x14ac:dyDescent="0.25">
      <c r="A10" t="s">
        <v>46</v>
      </c>
      <c r="B10" s="2" t="e">
        <f>'Sales Projections'!B21</f>
        <v>#VALUE!</v>
      </c>
      <c r="C10" s="2" t="e">
        <f>'Sales Projections'!C21</f>
        <v>#VALUE!</v>
      </c>
      <c r="D10" s="2" t="e">
        <f>'Sales Projections'!D21</f>
        <v>#VALUE!</v>
      </c>
      <c r="E10" s="2" t="e">
        <f>'Sales Projections'!E21</f>
        <v>#VALUE!</v>
      </c>
      <c r="F10" s="2" t="e">
        <f>'Sales Projections'!F21</f>
        <v>#VALUE!</v>
      </c>
      <c r="G10" s="2" t="e">
        <f>'Sales Projections'!G21</f>
        <v>#VALUE!</v>
      </c>
      <c r="H10" s="2" t="e">
        <f>'Sales Projections'!H21</f>
        <v>#VALUE!</v>
      </c>
      <c r="I10" s="2" t="e">
        <f>'Sales Projections'!I21</f>
        <v>#VALUE!</v>
      </c>
      <c r="J10" s="2" t="e">
        <f>'Sales Projections'!J21</f>
        <v>#VALUE!</v>
      </c>
      <c r="K10" s="2" t="e">
        <f>'Sales Projections'!K21</f>
        <v>#VALUE!</v>
      </c>
      <c r="L10" s="2" t="e">
        <f>'Sales Projections'!L21</f>
        <v>#VALUE!</v>
      </c>
      <c r="M10" s="2" t="e">
        <f>'Sales Projections'!M21</f>
        <v>#VALUE!</v>
      </c>
      <c r="N10" s="18" t="e">
        <f>SUM(B10:M10)</f>
        <v>#VALUE!</v>
      </c>
    </row>
    <row r="11" spans="1:14" x14ac:dyDescent="0.25">
      <c r="N11" s="17"/>
    </row>
    <row r="12" spans="1:14" x14ac:dyDescent="0.25">
      <c r="A12" t="s">
        <v>47</v>
      </c>
      <c r="N12" s="17"/>
    </row>
    <row r="13" spans="1:14" x14ac:dyDescent="0.25">
      <c r="A13" t="s">
        <v>48</v>
      </c>
      <c r="B13" s="2">
        <f>B6*0.78</f>
        <v>0</v>
      </c>
      <c r="C13" s="2">
        <f t="shared" ref="C13:M13" si="1">C6*0.78</f>
        <v>0</v>
      </c>
      <c r="D13" s="2">
        <f t="shared" si="1"/>
        <v>0</v>
      </c>
      <c r="E13" s="2">
        <f t="shared" si="1"/>
        <v>0</v>
      </c>
      <c r="F13" s="2">
        <f t="shared" si="1"/>
        <v>0</v>
      </c>
      <c r="G13" s="2">
        <f t="shared" si="1"/>
        <v>0</v>
      </c>
      <c r="H13" s="2">
        <f t="shared" si="1"/>
        <v>0</v>
      </c>
      <c r="I13" s="2">
        <f t="shared" si="1"/>
        <v>0</v>
      </c>
      <c r="J13" s="2">
        <f t="shared" si="1"/>
        <v>0</v>
      </c>
      <c r="K13" s="2">
        <f t="shared" si="1"/>
        <v>0</v>
      </c>
      <c r="L13" s="2">
        <f t="shared" si="1"/>
        <v>0</v>
      </c>
      <c r="M13" s="2">
        <f t="shared" si="1"/>
        <v>0</v>
      </c>
      <c r="N13" s="18">
        <f t="shared" ref="N13:N15" si="2">SUM(B13:M13)</f>
        <v>0</v>
      </c>
    </row>
    <row r="14" spans="1:14" x14ac:dyDescent="0.25">
      <c r="A14" t="s">
        <v>49</v>
      </c>
      <c r="B14" s="2" t="e">
        <f>B7*0.7</f>
        <v>#VALUE!</v>
      </c>
      <c r="C14" s="2" t="e">
        <f t="shared" ref="C14:M14" si="3">C7*0.7</f>
        <v>#VALUE!</v>
      </c>
      <c r="D14" s="2" t="e">
        <f t="shared" si="3"/>
        <v>#VALUE!</v>
      </c>
      <c r="E14" s="2" t="e">
        <f t="shared" si="3"/>
        <v>#VALUE!</v>
      </c>
      <c r="F14" s="2" t="e">
        <f t="shared" si="3"/>
        <v>#VALUE!</v>
      </c>
      <c r="G14" s="2" t="e">
        <f t="shared" si="3"/>
        <v>#VALUE!</v>
      </c>
      <c r="H14" s="2" t="e">
        <f t="shared" si="3"/>
        <v>#VALUE!</v>
      </c>
      <c r="I14" s="2" t="e">
        <f t="shared" si="3"/>
        <v>#VALUE!</v>
      </c>
      <c r="J14" s="2" t="e">
        <f t="shared" si="3"/>
        <v>#VALUE!</v>
      </c>
      <c r="K14" s="2" t="e">
        <f t="shared" si="3"/>
        <v>#VALUE!</v>
      </c>
      <c r="L14" s="2" t="e">
        <f t="shared" si="3"/>
        <v>#VALUE!</v>
      </c>
      <c r="M14" s="2" t="e">
        <f t="shared" si="3"/>
        <v>#VALUE!</v>
      </c>
      <c r="N14" s="18" t="e">
        <f t="shared" si="2"/>
        <v>#VALUE!</v>
      </c>
    </row>
    <row r="15" spans="1:14" x14ac:dyDescent="0.25">
      <c r="A15" t="s">
        <v>50</v>
      </c>
      <c r="B15" s="9">
        <f>B9*0.6</f>
        <v>0</v>
      </c>
      <c r="C15" s="9">
        <f>C9*0.6</f>
        <v>0</v>
      </c>
      <c r="D15" s="9">
        <f t="shared" ref="D15:M15" si="4">D9*0.6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20">
        <f t="shared" si="2"/>
        <v>0</v>
      </c>
    </row>
    <row r="16" spans="1:14" x14ac:dyDescent="0.25">
      <c r="A16" t="s">
        <v>51</v>
      </c>
      <c r="B16" s="2" t="e">
        <f>SUM(B13:B15)</f>
        <v>#VALUE!</v>
      </c>
      <c r="C16" s="2" t="e">
        <f t="shared" ref="C16:M16" si="5">SUM(C13:C15)</f>
        <v>#VALUE!</v>
      </c>
      <c r="D16" s="2" t="e">
        <f t="shared" si="5"/>
        <v>#VALUE!</v>
      </c>
      <c r="E16" s="2" t="e">
        <f t="shared" si="5"/>
        <v>#VALUE!</v>
      </c>
      <c r="F16" s="2" t="e">
        <f t="shared" si="5"/>
        <v>#VALUE!</v>
      </c>
      <c r="G16" s="2" t="e">
        <f t="shared" si="5"/>
        <v>#VALUE!</v>
      </c>
      <c r="H16" s="2" t="e">
        <f t="shared" si="5"/>
        <v>#VALUE!</v>
      </c>
      <c r="I16" s="2" t="e">
        <f t="shared" si="5"/>
        <v>#VALUE!</v>
      </c>
      <c r="J16" s="2" t="e">
        <f t="shared" si="5"/>
        <v>#VALUE!</v>
      </c>
      <c r="K16" s="2" t="e">
        <f t="shared" si="5"/>
        <v>#VALUE!</v>
      </c>
      <c r="L16" s="2" t="e">
        <f t="shared" si="5"/>
        <v>#VALUE!</v>
      </c>
      <c r="M16" s="2" t="e">
        <f t="shared" si="5"/>
        <v>#VALUE!</v>
      </c>
      <c r="N16" s="18" t="e">
        <f>SUM(B16:M16)</f>
        <v>#VALUE!</v>
      </c>
    </row>
    <row r="17" spans="1:1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</row>
    <row r="18" spans="1:14" x14ac:dyDescent="0.25">
      <c r="A18" t="s">
        <v>52</v>
      </c>
      <c r="B18" s="16" t="e">
        <f>B10-B16</f>
        <v>#VALUE!</v>
      </c>
      <c r="C18" s="16" t="e">
        <f t="shared" ref="C18:M18" si="6">C10-C16</f>
        <v>#VALUE!</v>
      </c>
      <c r="D18" s="16" t="e">
        <f t="shared" si="6"/>
        <v>#VALUE!</v>
      </c>
      <c r="E18" s="16" t="e">
        <f t="shared" si="6"/>
        <v>#VALUE!</v>
      </c>
      <c r="F18" s="16" t="e">
        <f t="shared" si="6"/>
        <v>#VALUE!</v>
      </c>
      <c r="G18" s="16" t="e">
        <f t="shared" si="6"/>
        <v>#VALUE!</v>
      </c>
      <c r="H18" s="16" t="e">
        <f t="shared" si="6"/>
        <v>#VALUE!</v>
      </c>
      <c r="I18" s="16" t="e">
        <f t="shared" si="6"/>
        <v>#VALUE!</v>
      </c>
      <c r="J18" s="16" t="e">
        <f t="shared" si="6"/>
        <v>#VALUE!</v>
      </c>
      <c r="K18" s="16" t="e">
        <f t="shared" si="6"/>
        <v>#VALUE!</v>
      </c>
      <c r="L18" s="16" t="e">
        <f t="shared" si="6"/>
        <v>#VALUE!</v>
      </c>
      <c r="M18" s="16" t="e">
        <f t="shared" si="6"/>
        <v>#VALUE!</v>
      </c>
      <c r="N18" s="21" t="e">
        <f>SUM(B18:M18)</f>
        <v>#VALUE!</v>
      </c>
    </row>
    <row r="19" spans="1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</row>
    <row r="20" spans="1:14" x14ac:dyDescent="0.25">
      <c r="A20" t="s">
        <v>53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</row>
    <row r="21" spans="1:14" x14ac:dyDescent="0.25">
      <c r="A21" t="s">
        <v>54</v>
      </c>
      <c r="B21" s="2">
        <f>'Staffing Projections'!B9</f>
        <v>0</v>
      </c>
      <c r="C21" s="2">
        <f>'Staffing Projections'!C9</f>
        <v>0</v>
      </c>
      <c r="D21" s="2">
        <f>'Staffing Projections'!D9</f>
        <v>0</v>
      </c>
      <c r="E21" s="2">
        <f>'Staffing Projections'!E9</f>
        <v>0</v>
      </c>
      <c r="F21" s="2">
        <f>'Staffing Projections'!F9</f>
        <v>0</v>
      </c>
      <c r="G21" s="2">
        <f>'Staffing Projections'!G9</f>
        <v>0</v>
      </c>
      <c r="H21" s="2">
        <f>'Staffing Projections'!H9</f>
        <v>0</v>
      </c>
      <c r="I21" s="2">
        <f>'Staffing Projections'!I9</f>
        <v>0</v>
      </c>
      <c r="J21" s="2">
        <f>'Staffing Projections'!J9</f>
        <v>0</v>
      </c>
      <c r="K21" s="2">
        <f>'Staffing Projections'!K9</f>
        <v>0</v>
      </c>
      <c r="L21" s="2">
        <f>'Staffing Projections'!L9</f>
        <v>0</v>
      </c>
      <c r="M21" s="2">
        <f>'Staffing Projections'!M9</f>
        <v>0</v>
      </c>
      <c r="N21" s="18">
        <f t="shared" ref="N21:N50" si="7">SUM(B21:M21)</f>
        <v>0</v>
      </c>
    </row>
    <row r="22" spans="1:14" x14ac:dyDescent="0.25">
      <c r="A22" t="s">
        <v>55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8">
        <f t="shared" si="7"/>
        <v>0</v>
      </c>
    </row>
    <row r="23" spans="1:14" x14ac:dyDescent="0.25">
      <c r="A23" t="s">
        <v>61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8">
        <f t="shared" si="7"/>
        <v>0</v>
      </c>
    </row>
    <row r="24" spans="1:14" x14ac:dyDescent="0.25">
      <c r="A24" t="s">
        <v>56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8">
        <f t="shared" si="7"/>
        <v>0</v>
      </c>
    </row>
    <row r="25" spans="1:14" x14ac:dyDescent="0.25">
      <c r="A25" t="s">
        <v>57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18">
        <f t="shared" si="7"/>
        <v>0</v>
      </c>
    </row>
    <row r="26" spans="1:14" x14ac:dyDescent="0.25">
      <c r="A26" t="s">
        <v>58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8">
        <f t="shared" si="7"/>
        <v>0</v>
      </c>
    </row>
    <row r="27" spans="1:14" x14ac:dyDescent="0.25">
      <c r="A27" t="s">
        <v>59</v>
      </c>
      <c r="B27" s="2">
        <v>100</v>
      </c>
      <c r="C27" s="2">
        <v>100</v>
      </c>
      <c r="D27" s="2">
        <v>100</v>
      </c>
      <c r="E27" s="2">
        <v>100</v>
      </c>
      <c r="F27" s="2">
        <v>100</v>
      </c>
      <c r="G27" s="2">
        <v>100</v>
      </c>
      <c r="H27" s="2">
        <v>100</v>
      </c>
      <c r="I27" s="2">
        <v>100</v>
      </c>
      <c r="J27" s="2">
        <v>100</v>
      </c>
      <c r="K27" s="2">
        <v>100</v>
      </c>
      <c r="L27" s="2">
        <v>100</v>
      </c>
      <c r="M27" s="2">
        <v>100</v>
      </c>
      <c r="N27" s="18">
        <f t="shared" si="7"/>
        <v>1200</v>
      </c>
    </row>
    <row r="28" spans="1:14" x14ac:dyDescent="0.25">
      <c r="A28" t="s">
        <v>60</v>
      </c>
      <c r="B28" s="2">
        <v>350</v>
      </c>
      <c r="C28" s="2">
        <v>350</v>
      </c>
      <c r="D28" s="2">
        <v>350</v>
      </c>
      <c r="E28" s="2">
        <v>350</v>
      </c>
      <c r="F28" s="2">
        <v>350</v>
      </c>
      <c r="G28" s="2">
        <v>350</v>
      </c>
      <c r="H28" s="2">
        <v>350</v>
      </c>
      <c r="I28" s="2">
        <v>350</v>
      </c>
      <c r="J28" s="2">
        <v>350</v>
      </c>
      <c r="K28" s="2">
        <v>350</v>
      </c>
      <c r="L28" s="2">
        <v>350</v>
      </c>
      <c r="M28" s="2">
        <v>350</v>
      </c>
      <c r="N28" s="18">
        <f t="shared" si="7"/>
        <v>4200</v>
      </c>
    </row>
    <row r="29" spans="1:14" x14ac:dyDescent="0.25">
      <c r="A29" t="s">
        <v>78</v>
      </c>
      <c r="B29" s="2">
        <f>0.15*'Sales Projections'!B5*26</f>
        <v>0</v>
      </c>
      <c r="C29" s="2">
        <f>0.15*'Sales Projections'!C5*26</f>
        <v>0</v>
      </c>
      <c r="D29" s="2">
        <f>0.15*'Sales Projections'!D5*26</f>
        <v>0</v>
      </c>
      <c r="E29" s="2">
        <f>0.15*'Sales Projections'!E5*26</f>
        <v>0</v>
      </c>
      <c r="F29" s="2">
        <f>0.15*'Sales Projections'!F5*26</f>
        <v>0</v>
      </c>
      <c r="G29" s="2">
        <f>0.15*'Sales Projections'!G5*26</f>
        <v>0</v>
      </c>
      <c r="H29" s="2">
        <f>0.15*'Sales Projections'!H5*26</f>
        <v>0</v>
      </c>
      <c r="I29" s="2">
        <f>0.15*'Sales Projections'!I5*26</f>
        <v>0</v>
      </c>
      <c r="J29" s="2">
        <f>0.15*'Sales Projections'!J5*26</f>
        <v>0</v>
      </c>
      <c r="K29" s="2">
        <f>0.15*'Sales Projections'!K5*26</f>
        <v>0</v>
      </c>
      <c r="L29" s="2">
        <f>0.15*'Sales Projections'!L5*26</f>
        <v>0</v>
      </c>
      <c r="M29" s="2">
        <f>0.15*'Sales Projections'!M5*26</f>
        <v>0</v>
      </c>
      <c r="N29" s="18">
        <f t="shared" si="7"/>
        <v>0</v>
      </c>
    </row>
    <row r="30" spans="1:14" x14ac:dyDescent="0.25">
      <c r="A30" t="s">
        <v>62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8">
        <f t="shared" si="7"/>
        <v>0</v>
      </c>
    </row>
    <row r="31" spans="1:14" x14ac:dyDescent="0.25">
      <c r="A31" t="s">
        <v>71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18">
        <f t="shared" si="7"/>
        <v>0</v>
      </c>
    </row>
    <row r="32" spans="1:14" x14ac:dyDescent="0.25">
      <c r="A32" t="s">
        <v>72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8">
        <f t="shared" si="7"/>
        <v>0</v>
      </c>
    </row>
    <row r="33" spans="1:14" x14ac:dyDescent="0.25">
      <c r="A33" t="s">
        <v>63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18">
        <f t="shared" si="7"/>
        <v>0</v>
      </c>
    </row>
    <row r="34" spans="1:14" x14ac:dyDescent="0.25">
      <c r="A34" t="s">
        <v>64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8">
        <f t="shared" si="7"/>
        <v>0</v>
      </c>
    </row>
    <row r="35" spans="1:14" x14ac:dyDescent="0.25">
      <c r="A35" t="s">
        <v>77</v>
      </c>
      <c r="B35" s="2" t="e">
        <f>B10*0.0225</f>
        <v>#VALUE!</v>
      </c>
      <c r="C35" s="2" t="e">
        <f t="shared" ref="C35:M35" si="8">C10*0.0225</f>
        <v>#VALUE!</v>
      </c>
      <c r="D35" s="2" t="e">
        <f t="shared" si="8"/>
        <v>#VALUE!</v>
      </c>
      <c r="E35" s="2" t="e">
        <f t="shared" si="8"/>
        <v>#VALUE!</v>
      </c>
      <c r="F35" s="2" t="e">
        <f t="shared" si="8"/>
        <v>#VALUE!</v>
      </c>
      <c r="G35" s="2" t="e">
        <f t="shared" si="8"/>
        <v>#VALUE!</v>
      </c>
      <c r="H35" s="2" t="e">
        <f t="shared" si="8"/>
        <v>#VALUE!</v>
      </c>
      <c r="I35" s="2" t="e">
        <f t="shared" si="8"/>
        <v>#VALUE!</v>
      </c>
      <c r="J35" s="2" t="e">
        <f t="shared" si="8"/>
        <v>#VALUE!</v>
      </c>
      <c r="K35" s="2" t="e">
        <f t="shared" si="8"/>
        <v>#VALUE!</v>
      </c>
      <c r="L35" s="2" t="e">
        <f t="shared" si="8"/>
        <v>#VALUE!</v>
      </c>
      <c r="M35" s="2" t="e">
        <f t="shared" si="8"/>
        <v>#VALUE!</v>
      </c>
      <c r="N35" s="18" t="e">
        <f t="shared" si="7"/>
        <v>#VALUE!</v>
      </c>
    </row>
    <row r="36" spans="1:14" x14ac:dyDescent="0.25">
      <c r="A36" t="s">
        <v>107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8"/>
    </row>
    <row r="37" spans="1:14" x14ac:dyDescent="0.25">
      <c r="A37" t="s">
        <v>65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8">
        <f t="shared" si="7"/>
        <v>0</v>
      </c>
    </row>
    <row r="38" spans="1:14" x14ac:dyDescent="0.25">
      <c r="A38" t="s">
        <v>66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8">
        <f t="shared" si="7"/>
        <v>0</v>
      </c>
    </row>
    <row r="39" spans="1:14" x14ac:dyDescent="0.25">
      <c r="A39" t="s">
        <v>67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18">
        <f t="shared" si="7"/>
        <v>0</v>
      </c>
    </row>
    <row r="40" spans="1:14" x14ac:dyDescent="0.25">
      <c r="A40" t="s">
        <v>68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8">
        <f t="shared" si="7"/>
        <v>0</v>
      </c>
    </row>
    <row r="41" spans="1:14" x14ac:dyDescent="0.25">
      <c r="A41" t="s">
        <v>69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8">
        <f t="shared" si="7"/>
        <v>0</v>
      </c>
    </row>
    <row r="42" spans="1:14" x14ac:dyDescent="0.25">
      <c r="A42" t="s">
        <v>70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8">
        <f t="shared" si="7"/>
        <v>0</v>
      </c>
    </row>
    <row r="43" spans="1:14" x14ac:dyDescent="0.25">
      <c r="A43" t="s">
        <v>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0">
        <f t="shared" si="7"/>
        <v>0</v>
      </c>
    </row>
    <row r="44" spans="1:14" x14ac:dyDescent="0.25">
      <c r="A44" t="s">
        <v>73</v>
      </c>
      <c r="B44" s="42" t="e">
        <f>SUM(B21:B43)</f>
        <v>#VALUE!</v>
      </c>
      <c r="C44" s="42" t="e">
        <f t="shared" ref="C44:M44" si="9">SUM(C21:C43)</f>
        <v>#VALUE!</v>
      </c>
      <c r="D44" s="42" t="e">
        <f t="shared" si="9"/>
        <v>#VALUE!</v>
      </c>
      <c r="E44" s="42" t="e">
        <f t="shared" si="9"/>
        <v>#VALUE!</v>
      </c>
      <c r="F44" s="42" t="e">
        <f t="shared" si="9"/>
        <v>#VALUE!</v>
      </c>
      <c r="G44" s="42" t="e">
        <f t="shared" si="9"/>
        <v>#VALUE!</v>
      </c>
      <c r="H44" s="42" t="e">
        <f t="shared" si="9"/>
        <v>#VALUE!</v>
      </c>
      <c r="I44" s="42" t="e">
        <f t="shared" si="9"/>
        <v>#VALUE!</v>
      </c>
      <c r="J44" s="42" t="e">
        <f t="shared" si="9"/>
        <v>#VALUE!</v>
      </c>
      <c r="K44" s="42" t="e">
        <f t="shared" si="9"/>
        <v>#VALUE!</v>
      </c>
      <c r="L44" s="42" t="e">
        <f t="shared" si="9"/>
        <v>#VALUE!</v>
      </c>
      <c r="M44" s="42" t="e">
        <f t="shared" si="9"/>
        <v>#VALUE!</v>
      </c>
      <c r="N44" s="43" t="e">
        <f t="shared" si="7"/>
        <v>#VALUE!</v>
      </c>
    </row>
    <row r="45" spans="1:14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x14ac:dyDescent="0.25">
      <c r="A46" t="s">
        <v>74</v>
      </c>
      <c r="B46" s="2" t="e">
        <f>B18-B44</f>
        <v>#VALUE!</v>
      </c>
      <c r="C46" s="2" t="e">
        <f t="shared" ref="C46:M46" si="10">C18-C44</f>
        <v>#VALUE!</v>
      </c>
      <c r="D46" s="2" t="e">
        <f t="shared" si="10"/>
        <v>#VALUE!</v>
      </c>
      <c r="E46" s="2" t="e">
        <f t="shared" si="10"/>
        <v>#VALUE!</v>
      </c>
      <c r="F46" s="2" t="e">
        <f t="shared" si="10"/>
        <v>#VALUE!</v>
      </c>
      <c r="G46" s="2" t="e">
        <f t="shared" si="10"/>
        <v>#VALUE!</v>
      </c>
      <c r="H46" s="2" t="e">
        <f t="shared" si="10"/>
        <v>#VALUE!</v>
      </c>
      <c r="I46" s="2" t="e">
        <f t="shared" si="10"/>
        <v>#VALUE!</v>
      </c>
      <c r="J46" s="2" t="e">
        <f t="shared" si="10"/>
        <v>#VALUE!</v>
      </c>
      <c r="K46" s="2" t="e">
        <f t="shared" si="10"/>
        <v>#VALUE!</v>
      </c>
      <c r="L46" s="2" t="e">
        <f t="shared" si="10"/>
        <v>#VALUE!</v>
      </c>
      <c r="M46" s="2" t="e">
        <f t="shared" si="10"/>
        <v>#VALUE!</v>
      </c>
      <c r="N46" s="18" t="e">
        <f t="shared" si="7"/>
        <v>#VALUE!</v>
      </c>
    </row>
    <row r="47" spans="1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x14ac:dyDescent="0.25">
      <c r="A48" t="s">
        <v>75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0">
        <f t="shared" si="7"/>
        <v>0</v>
      </c>
    </row>
    <row r="49" spans="1:14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x14ac:dyDescent="0.25">
      <c r="A50" t="s">
        <v>76</v>
      </c>
      <c r="B50" s="2" t="e">
        <f>B46-B48</f>
        <v>#VALUE!</v>
      </c>
      <c r="C50" s="2" t="e">
        <f t="shared" ref="C50:M50" si="11">C46-C48</f>
        <v>#VALUE!</v>
      </c>
      <c r="D50" s="2" t="e">
        <f t="shared" si="11"/>
        <v>#VALUE!</v>
      </c>
      <c r="E50" s="2" t="e">
        <f t="shared" si="11"/>
        <v>#VALUE!</v>
      </c>
      <c r="F50" s="2" t="e">
        <f t="shared" si="11"/>
        <v>#VALUE!</v>
      </c>
      <c r="G50" s="2" t="e">
        <f t="shared" si="11"/>
        <v>#VALUE!</v>
      </c>
      <c r="H50" s="2" t="e">
        <f t="shared" si="11"/>
        <v>#VALUE!</v>
      </c>
      <c r="I50" s="2" t="e">
        <f t="shared" si="11"/>
        <v>#VALUE!</v>
      </c>
      <c r="J50" s="2" t="e">
        <f t="shared" si="11"/>
        <v>#VALUE!</v>
      </c>
      <c r="K50" s="2" t="e">
        <f t="shared" si="11"/>
        <v>#VALUE!</v>
      </c>
      <c r="L50" s="2" t="e">
        <f t="shared" si="11"/>
        <v>#VALUE!</v>
      </c>
      <c r="M50" s="2" t="e">
        <f t="shared" si="11"/>
        <v>#VALUE!</v>
      </c>
      <c r="N50" s="18" t="e">
        <f t="shared" si="7"/>
        <v>#VALUE!</v>
      </c>
    </row>
    <row r="56" spans="1:14" ht="15.75" thickBot="1" x14ac:dyDescent="0.3"/>
    <row r="57" spans="1:14" ht="15.75" thickBot="1" x14ac:dyDescent="0.3">
      <c r="A57" s="8" t="s">
        <v>33</v>
      </c>
      <c r="B57" s="8">
        <v>13</v>
      </c>
      <c r="C57" s="8">
        <v>14</v>
      </c>
      <c r="D57" s="8">
        <v>15</v>
      </c>
      <c r="E57" s="8">
        <v>16</v>
      </c>
      <c r="F57" s="8">
        <v>17</v>
      </c>
      <c r="G57" s="8">
        <v>18</v>
      </c>
      <c r="H57" s="8">
        <v>19</v>
      </c>
      <c r="I57" s="8">
        <v>20</v>
      </c>
      <c r="J57" s="8">
        <v>21</v>
      </c>
      <c r="K57" s="8">
        <v>22</v>
      </c>
      <c r="L57" s="8">
        <v>23</v>
      </c>
      <c r="M57" s="8">
        <v>24</v>
      </c>
      <c r="N57" s="22" t="s">
        <v>79</v>
      </c>
    </row>
    <row r="58" spans="1:14" x14ac:dyDescent="0.25">
      <c r="A58" t="s">
        <v>41</v>
      </c>
      <c r="N58" s="17"/>
    </row>
    <row r="59" spans="1:14" x14ac:dyDescent="0.25">
      <c r="A59" t="s">
        <v>42</v>
      </c>
      <c r="B59" s="2">
        <f>'Sales Projections'!B29</f>
        <v>0</v>
      </c>
      <c r="C59" s="2">
        <f>'Sales Projections'!C29</f>
        <v>0</v>
      </c>
      <c r="D59" s="2">
        <f>'Sales Projections'!D29</f>
        <v>0</v>
      </c>
      <c r="E59" s="2">
        <f>'Sales Projections'!E29</f>
        <v>0</v>
      </c>
      <c r="F59" s="2">
        <f>'Sales Projections'!F29</f>
        <v>0</v>
      </c>
      <c r="G59" s="2">
        <f>'Sales Projections'!G29</f>
        <v>0</v>
      </c>
      <c r="H59" s="2">
        <f>'Sales Projections'!H29</f>
        <v>0</v>
      </c>
      <c r="I59" s="2">
        <f>'Sales Projections'!I29</f>
        <v>0</v>
      </c>
      <c r="J59" s="2">
        <f>'Sales Projections'!J29</f>
        <v>0</v>
      </c>
      <c r="K59" s="2">
        <f>'Sales Projections'!K29</f>
        <v>0</v>
      </c>
      <c r="L59" s="2">
        <f>'Sales Projections'!L29</f>
        <v>0</v>
      </c>
      <c r="M59" s="2">
        <f>'Sales Projections'!M29</f>
        <v>0</v>
      </c>
      <c r="N59" s="18">
        <f t="shared" ref="N59:N62" si="12">SUM(B59:M59)</f>
        <v>0</v>
      </c>
    </row>
    <row r="60" spans="1:14" x14ac:dyDescent="0.25">
      <c r="A60" t="s">
        <v>43</v>
      </c>
      <c r="B60" s="2" t="e">
        <f>'Sales Projections'!B33</f>
        <v>#VALUE!</v>
      </c>
      <c r="C60" s="2" t="e">
        <f>'Sales Projections'!C33</f>
        <v>#VALUE!</v>
      </c>
      <c r="D60" s="2" t="e">
        <f>'Sales Projections'!D33</f>
        <v>#VALUE!</v>
      </c>
      <c r="E60" s="2" t="e">
        <f>'Sales Projections'!E33</f>
        <v>#VALUE!</v>
      </c>
      <c r="F60" s="2" t="e">
        <f>'Sales Projections'!F33</f>
        <v>#VALUE!</v>
      </c>
      <c r="G60" s="2" t="e">
        <f>'Sales Projections'!G33</f>
        <v>#VALUE!</v>
      </c>
      <c r="H60" s="2" t="e">
        <f>'Sales Projections'!H33</f>
        <v>#VALUE!</v>
      </c>
      <c r="I60" s="2" t="e">
        <f>'Sales Projections'!I33</f>
        <v>#VALUE!</v>
      </c>
      <c r="J60" s="2" t="e">
        <f>'Sales Projections'!J33</f>
        <v>#VALUE!</v>
      </c>
      <c r="K60" s="2" t="e">
        <f>'Sales Projections'!K33</f>
        <v>#VALUE!</v>
      </c>
      <c r="L60" s="2" t="e">
        <f>'Sales Projections'!L33</f>
        <v>#VALUE!</v>
      </c>
      <c r="M60" s="2" t="e">
        <f>'Sales Projections'!M33</f>
        <v>#VALUE!</v>
      </c>
      <c r="N60" s="18" t="e">
        <f t="shared" si="12"/>
        <v>#VALUE!</v>
      </c>
    </row>
    <row r="61" spans="1:14" x14ac:dyDescent="0.25">
      <c r="A61" t="s">
        <v>44</v>
      </c>
      <c r="B61" s="2">
        <f>'Sales Projections'!B36</f>
        <v>0</v>
      </c>
      <c r="C61" s="2">
        <f>'Sales Projections'!C36</f>
        <v>0</v>
      </c>
      <c r="D61" s="2">
        <f>'Sales Projections'!D36</f>
        <v>0</v>
      </c>
      <c r="E61" s="2">
        <f>'Sales Projections'!E36</f>
        <v>0</v>
      </c>
      <c r="F61" s="2">
        <f>'Sales Projections'!F36</f>
        <v>0</v>
      </c>
      <c r="G61" s="2">
        <f>'Sales Projections'!G36</f>
        <v>0</v>
      </c>
      <c r="H61" s="2">
        <f>'Sales Projections'!H36</f>
        <v>0</v>
      </c>
      <c r="I61" s="2">
        <f>'Sales Projections'!I36</f>
        <v>0</v>
      </c>
      <c r="J61" s="2">
        <f>'Sales Projections'!J36</f>
        <v>0</v>
      </c>
      <c r="K61" s="2">
        <f>'Sales Projections'!K36</f>
        <v>0</v>
      </c>
      <c r="L61" s="2">
        <f>'Sales Projections'!L36</f>
        <v>0</v>
      </c>
      <c r="M61" s="2">
        <f>'Sales Projections'!M36</f>
        <v>0</v>
      </c>
      <c r="N61" s="18">
        <f t="shared" si="12"/>
        <v>0</v>
      </c>
    </row>
    <row r="62" spans="1:14" x14ac:dyDescent="0.25">
      <c r="A62" t="s">
        <v>45</v>
      </c>
      <c r="B62" s="9">
        <f>'Sales Projections'!B39</f>
        <v>0</v>
      </c>
      <c r="C62" s="9">
        <f>'Sales Projections'!C39</f>
        <v>0</v>
      </c>
      <c r="D62" s="9">
        <f>'Sales Projections'!D39</f>
        <v>0</v>
      </c>
      <c r="E62" s="9">
        <f>'Sales Projections'!E39</f>
        <v>0</v>
      </c>
      <c r="F62" s="9">
        <f>'Sales Projections'!F39</f>
        <v>0</v>
      </c>
      <c r="G62" s="9">
        <f>'Sales Projections'!G39</f>
        <v>0</v>
      </c>
      <c r="H62" s="9">
        <f>'Sales Projections'!H39</f>
        <v>0</v>
      </c>
      <c r="I62" s="9">
        <f>'Sales Projections'!I39</f>
        <v>0</v>
      </c>
      <c r="J62" s="9">
        <f>'Sales Projections'!J39</f>
        <v>0</v>
      </c>
      <c r="K62" s="9">
        <f>'Sales Projections'!K39</f>
        <v>0</v>
      </c>
      <c r="L62" s="9">
        <f>'Sales Projections'!L39</f>
        <v>0</v>
      </c>
      <c r="M62" s="9">
        <f>'Sales Projections'!M39</f>
        <v>0</v>
      </c>
      <c r="N62" s="20">
        <f t="shared" si="12"/>
        <v>0</v>
      </c>
    </row>
    <row r="63" spans="1:14" x14ac:dyDescent="0.25">
      <c r="A63" t="s">
        <v>46</v>
      </c>
      <c r="B63" s="2" t="e">
        <f>'Sales Projections'!B41</f>
        <v>#VALUE!</v>
      </c>
      <c r="C63" s="2" t="e">
        <f>'Sales Projections'!C41</f>
        <v>#VALUE!</v>
      </c>
      <c r="D63" s="2" t="e">
        <f>'Sales Projections'!D41</f>
        <v>#VALUE!</v>
      </c>
      <c r="E63" s="2" t="e">
        <f>'Sales Projections'!E41</f>
        <v>#VALUE!</v>
      </c>
      <c r="F63" s="2" t="e">
        <f>'Sales Projections'!F41</f>
        <v>#VALUE!</v>
      </c>
      <c r="G63" s="2" t="e">
        <f>'Sales Projections'!G41</f>
        <v>#VALUE!</v>
      </c>
      <c r="H63" s="2" t="e">
        <f>'Sales Projections'!H41</f>
        <v>#VALUE!</v>
      </c>
      <c r="I63" s="2" t="e">
        <f>'Sales Projections'!I41</f>
        <v>#VALUE!</v>
      </c>
      <c r="J63" s="2" t="e">
        <f>'Sales Projections'!J41</f>
        <v>#VALUE!</v>
      </c>
      <c r="K63" s="2" t="e">
        <f>'Sales Projections'!K41</f>
        <v>#VALUE!</v>
      </c>
      <c r="L63" s="2" t="e">
        <f>'Sales Projections'!L41</f>
        <v>#VALUE!</v>
      </c>
      <c r="M63" s="2" t="e">
        <f>'Sales Projections'!M41</f>
        <v>#VALUE!</v>
      </c>
      <c r="N63" s="18" t="e">
        <f>SUM(B63:M63)</f>
        <v>#VALUE!</v>
      </c>
    </row>
    <row r="64" spans="1:14" x14ac:dyDescent="0.25">
      <c r="N64" s="17"/>
    </row>
    <row r="65" spans="1:14" x14ac:dyDescent="0.25">
      <c r="A65" t="s">
        <v>47</v>
      </c>
      <c r="N65" s="17"/>
    </row>
    <row r="66" spans="1:14" x14ac:dyDescent="0.25">
      <c r="A66" t="s">
        <v>48</v>
      </c>
      <c r="B66" s="2">
        <f>B59*0.78</f>
        <v>0</v>
      </c>
      <c r="C66" s="2">
        <f t="shared" ref="C66:M66" si="13">C59*0.78</f>
        <v>0</v>
      </c>
      <c r="D66" s="2">
        <f t="shared" si="13"/>
        <v>0</v>
      </c>
      <c r="E66" s="2">
        <f t="shared" si="13"/>
        <v>0</v>
      </c>
      <c r="F66" s="2">
        <f t="shared" si="13"/>
        <v>0</v>
      </c>
      <c r="G66" s="2">
        <f t="shared" si="13"/>
        <v>0</v>
      </c>
      <c r="H66" s="2">
        <f t="shared" si="13"/>
        <v>0</v>
      </c>
      <c r="I66" s="2">
        <f t="shared" si="13"/>
        <v>0</v>
      </c>
      <c r="J66" s="2">
        <f t="shared" si="13"/>
        <v>0</v>
      </c>
      <c r="K66" s="2">
        <f t="shared" si="13"/>
        <v>0</v>
      </c>
      <c r="L66" s="2">
        <f t="shared" si="13"/>
        <v>0</v>
      </c>
      <c r="M66" s="2">
        <f t="shared" si="13"/>
        <v>0</v>
      </c>
      <c r="N66" s="18">
        <f t="shared" ref="N66:N68" si="14">SUM(B66:M66)</f>
        <v>0</v>
      </c>
    </row>
    <row r="67" spans="1:14" x14ac:dyDescent="0.25">
      <c r="A67" t="s">
        <v>49</v>
      </c>
      <c r="B67" s="2" t="e">
        <f>B60*0.7</f>
        <v>#VALUE!</v>
      </c>
      <c r="C67" s="2" t="e">
        <f t="shared" ref="C67:M67" si="15">C60*0.7</f>
        <v>#VALUE!</v>
      </c>
      <c r="D67" s="2" t="e">
        <f t="shared" si="15"/>
        <v>#VALUE!</v>
      </c>
      <c r="E67" s="2" t="e">
        <f t="shared" si="15"/>
        <v>#VALUE!</v>
      </c>
      <c r="F67" s="2" t="e">
        <f t="shared" si="15"/>
        <v>#VALUE!</v>
      </c>
      <c r="G67" s="2" t="e">
        <f t="shared" si="15"/>
        <v>#VALUE!</v>
      </c>
      <c r="H67" s="2" t="e">
        <f t="shared" si="15"/>
        <v>#VALUE!</v>
      </c>
      <c r="I67" s="2" t="e">
        <f t="shared" si="15"/>
        <v>#VALUE!</v>
      </c>
      <c r="J67" s="2" t="e">
        <f t="shared" si="15"/>
        <v>#VALUE!</v>
      </c>
      <c r="K67" s="2" t="e">
        <f t="shared" si="15"/>
        <v>#VALUE!</v>
      </c>
      <c r="L67" s="2" t="e">
        <f t="shared" si="15"/>
        <v>#VALUE!</v>
      </c>
      <c r="M67" s="2" t="e">
        <f t="shared" si="15"/>
        <v>#VALUE!</v>
      </c>
      <c r="N67" s="18" t="e">
        <f t="shared" si="14"/>
        <v>#VALUE!</v>
      </c>
    </row>
    <row r="68" spans="1:14" x14ac:dyDescent="0.25">
      <c r="A68" t="s">
        <v>50</v>
      </c>
      <c r="B68" s="9">
        <f>B62*0.6</f>
        <v>0</v>
      </c>
      <c r="C68" s="9">
        <f>C62*0.6</f>
        <v>0</v>
      </c>
      <c r="D68" s="9">
        <f t="shared" ref="D68:M68" si="16">D62*0.6</f>
        <v>0</v>
      </c>
      <c r="E68" s="9">
        <f t="shared" si="16"/>
        <v>0</v>
      </c>
      <c r="F68" s="9">
        <f t="shared" si="16"/>
        <v>0</v>
      </c>
      <c r="G68" s="9">
        <f t="shared" si="16"/>
        <v>0</v>
      </c>
      <c r="H68" s="9">
        <f t="shared" si="16"/>
        <v>0</v>
      </c>
      <c r="I68" s="9">
        <f t="shared" si="16"/>
        <v>0</v>
      </c>
      <c r="J68" s="9">
        <f t="shared" si="16"/>
        <v>0</v>
      </c>
      <c r="K68" s="9">
        <f t="shared" si="16"/>
        <v>0</v>
      </c>
      <c r="L68" s="9">
        <f t="shared" si="16"/>
        <v>0</v>
      </c>
      <c r="M68" s="9">
        <f t="shared" si="16"/>
        <v>0</v>
      </c>
      <c r="N68" s="20">
        <f t="shared" si="14"/>
        <v>0</v>
      </c>
    </row>
    <row r="69" spans="1:14" x14ac:dyDescent="0.25">
      <c r="A69" t="s">
        <v>51</v>
      </c>
      <c r="B69" s="2" t="e">
        <f>SUM(B66:B68)</f>
        <v>#VALUE!</v>
      </c>
      <c r="C69" s="2" t="e">
        <f t="shared" ref="C69" si="17">SUM(C66:C68)</f>
        <v>#VALUE!</v>
      </c>
      <c r="D69" s="2" t="e">
        <f t="shared" ref="D69" si="18">SUM(D66:D68)</f>
        <v>#VALUE!</v>
      </c>
      <c r="E69" s="2" t="e">
        <f t="shared" ref="E69" si="19">SUM(E66:E68)</f>
        <v>#VALUE!</v>
      </c>
      <c r="F69" s="2" t="e">
        <f t="shared" ref="F69" si="20">SUM(F66:F68)</f>
        <v>#VALUE!</v>
      </c>
      <c r="G69" s="2" t="e">
        <f t="shared" ref="G69" si="21">SUM(G66:G68)</f>
        <v>#VALUE!</v>
      </c>
      <c r="H69" s="2" t="e">
        <f t="shared" ref="H69" si="22">SUM(H66:H68)</f>
        <v>#VALUE!</v>
      </c>
      <c r="I69" s="2" t="e">
        <f t="shared" ref="I69" si="23">SUM(I66:I68)</f>
        <v>#VALUE!</v>
      </c>
      <c r="J69" s="2" t="e">
        <f t="shared" ref="J69" si="24">SUM(J66:J68)</f>
        <v>#VALUE!</v>
      </c>
      <c r="K69" s="2" t="e">
        <f t="shared" ref="K69" si="25">SUM(K66:K68)</f>
        <v>#VALUE!</v>
      </c>
      <c r="L69" s="2" t="e">
        <f t="shared" ref="L69" si="26">SUM(L66:L68)</f>
        <v>#VALUE!</v>
      </c>
      <c r="M69" s="2" t="e">
        <f t="shared" ref="M69" si="27">SUM(M66:M68)</f>
        <v>#VALUE!</v>
      </c>
      <c r="N69" s="18" t="e">
        <f>SUM(B69:M69)</f>
        <v>#VALUE!</v>
      </c>
    </row>
    <row r="70" spans="1:14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x14ac:dyDescent="0.25">
      <c r="A71" t="s">
        <v>52</v>
      </c>
      <c r="B71" s="16" t="e">
        <f>B63-B69</f>
        <v>#VALUE!</v>
      </c>
      <c r="C71" s="16" t="e">
        <f t="shared" ref="C71:M71" si="28">C63-C69</f>
        <v>#VALUE!</v>
      </c>
      <c r="D71" s="16" t="e">
        <f t="shared" si="28"/>
        <v>#VALUE!</v>
      </c>
      <c r="E71" s="16" t="e">
        <f t="shared" si="28"/>
        <v>#VALUE!</v>
      </c>
      <c r="F71" s="16" t="e">
        <f t="shared" si="28"/>
        <v>#VALUE!</v>
      </c>
      <c r="G71" s="16" t="e">
        <f t="shared" si="28"/>
        <v>#VALUE!</v>
      </c>
      <c r="H71" s="16" t="e">
        <f t="shared" si="28"/>
        <v>#VALUE!</v>
      </c>
      <c r="I71" s="16" t="e">
        <f t="shared" si="28"/>
        <v>#VALUE!</v>
      </c>
      <c r="J71" s="16" t="e">
        <f t="shared" si="28"/>
        <v>#VALUE!</v>
      </c>
      <c r="K71" s="16" t="e">
        <f t="shared" si="28"/>
        <v>#VALUE!</v>
      </c>
      <c r="L71" s="16" t="e">
        <f t="shared" si="28"/>
        <v>#VALUE!</v>
      </c>
      <c r="M71" s="16" t="e">
        <f t="shared" si="28"/>
        <v>#VALUE!</v>
      </c>
      <c r="N71" s="21" t="e">
        <f>SUM(B71:M71)</f>
        <v>#VALUE!</v>
      </c>
    </row>
    <row r="72" spans="1:14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8"/>
    </row>
    <row r="73" spans="1:14" x14ac:dyDescent="0.25">
      <c r="A73" t="s">
        <v>53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8"/>
    </row>
    <row r="74" spans="1:14" x14ac:dyDescent="0.25">
      <c r="A74" t="s">
        <v>54</v>
      </c>
      <c r="B74" s="2">
        <f>'Staffing Projections'!B17</f>
        <v>0</v>
      </c>
      <c r="C74" s="2">
        <f>'Staffing Projections'!C17</f>
        <v>0</v>
      </c>
      <c r="D74" s="2">
        <f>'Staffing Projections'!D17</f>
        <v>0</v>
      </c>
      <c r="E74" s="2">
        <f>'Staffing Projections'!E17</f>
        <v>0</v>
      </c>
      <c r="F74" s="2">
        <f>'Staffing Projections'!F17</f>
        <v>0</v>
      </c>
      <c r="G74" s="2">
        <f>'Staffing Projections'!G17</f>
        <v>0</v>
      </c>
      <c r="H74" s="2">
        <f>'Staffing Projections'!H17</f>
        <v>0</v>
      </c>
      <c r="I74" s="2">
        <f>'Staffing Projections'!I17</f>
        <v>0</v>
      </c>
      <c r="J74" s="2">
        <f>'Staffing Projections'!J17</f>
        <v>0</v>
      </c>
      <c r="K74" s="2">
        <f>'Staffing Projections'!K17</f>
        <v>0</v>
      </c>
      <c r="L74" s="2">
        <f>'Staffing Projections'!L17</f>
        <v>0</v>
      </c>
      <c r="M74" s="2">
        <f>'Staffing Projections'!M17</f>
        <v>0</v>
      </c>
      <c r="N74" s="18">
        <f t="shared" ref="N74:N97" si="29">SUM(B74:M74)</f>
        <v>0</v>
      </c>
    </row>
    <row r="75" spans="1:14" x14ac:dyDescent="0.25">
      <c r="A75" t="s">
        <v>55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18">
        <f t="shared" si="29"/>
        <v>0</v>
      </c>
    </row>
    <row r="76" spans="1:14" x14ac:dyDescent="0.25">
      <c r="A76" t="s">
        <v>61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18">
        <f t="shared" si="29"/>
        <v>0</v>
      </c>
    </row>
    <row r="77" spans="1:14" x14ac:dyDescent="0.25">
      <c r="A77" t="s">
        <v>56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8">
        <f t="shared" si="29"/>
        <v>0</v>
      </c>
    </row>
    <row r="78" spans="1:14" x14ac:dyDescent="0.25">
      <c r="A78" t="s">
        <v>57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8">
        <f t="shared" si="29"/>
        <v>0</v>
      </c>
    </row>
    <row r="79" spans="1:14" x14ac:dyDescent="0.25">
      <c r="A79" t="s">
        <v>58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18">
        <f t="shared" si="29"/>
        <v>0</v>
      </c>
    </row>
    <row r="80" spans="1:14" x14ac:dyDescent="0.25">
      <c r="A80" t="s">
        <v>59</v>
      </c>
      <c r="B80" s="2">
        <v>100</v>
      </c>
      <c r="C80" s="2">
        <v>100</v>
      </c>
      <c r="D80" s="2">
        <v>100</v>
      </c>
      <c r="E80" s="2">
        <v>100</v>
      </c>
      <c r="F80" s="2">
        <v>100</v>
      </c>
      <c r="G80" s="2">
        <v>100</v>
      </c>
      <c r="H80" s="2">
        <v>100</v>
      </c>
      <c r="I80" s="2">
        <v>100</v>
      </c>
      <c r="J80" s="2">
        <v>100</v>
      </c>
      <c r="K80" s="2">
        <v>100</v>
      </c>
      <c r="L80" s="2">
        <v>100</v>
      </c>
      <c r="M80" s="2">
        <v>100</v>
      </c>
      <c r="N80" s="18">
        <f t="shared" si="29"/>
        <v>1200</v>
      </c>
    </row>
    <row r="81" spans="1:14" x14ac:dyDescent="0.25">
      <c r="A81" t="s">
        <v>60</v>
      </c>
      <c r="B81" s="2">
        <v>350</v>
      </c>
      <c r="C81" s="2">
        <v>350</v>
      </c>
      <c r="D81" s="2">
        <v>350</v>
      </c>
      <c r="E81" s="2">
        <v>350</v>
      </c>
      <c r="F81" s="2">
        <v>350</v>
      </c>
      <c r="G81" s="2">
        <v>350</v>
      </c>
      <c r="H81" s="2">
        <v>350</v>
      </c>
      <c r="I81" s="2">
        <v>350</v>
      </c>
      <c r="J81" s="2">
        <v>350</v>
      </c>
      <c r="K81" s="2">
        <v>350</v>
      </c>
      <c r="L81" s="2">
        <v>350</v>
      </c>
      <c r="M81" s="2">
        <v>350</v>
      </c>
      <c r="N81" s="18">
        <f t="shared" si="29"/>
        <v>4200</v>
      </c>
    </row>
    <row r="82" spans="1:14" x14ac:dyDescent="0.25">
      <c r="A82" t="s">
        <v>78</v>
      </c>
      <c r="B82" s="2">
        <f>0.15*26*'Sales Projections'!B25</f>
        <v>0</v>
      </c>
      <c r="C82" s="2">
        <f>0.15*26*'Sales Projections'!C25</f>
        <v>0</v>
      </c>
      <c r="D82" s="2">
        <f>0.15*26*'Sales Projections'!D25</f>
        <v>0</v>
      </c>
      <c r="E82" s="2">
        <f>0.15*26*'Sales Projections'!E25</f>
        <v>0</v>
      </c>
      <c r="F82" s="2">
        <f>0.15*26*'Sales Projections'!F25</f>
        <v>0</v>
      </c>
      <c r="G82" s="2">
        <f>0.15*26*'Sales Projections'!G25</f>
        <v>0</v>
      </c>
      <c r="H82" s="2">
        <f>0.15*26*'Sales Projections'!H25</f>
        <v>0</v>
      </c>
      <c r="I82" s="2">
        <f>0.15*26*'Sales Projections'!I25</f>
        <v>0</v>
      </c>
      <c r="J82" s="2">
        <f>0.15*26*'Sales Projections'!J25</f>
        <v>0</v>
      </c>
      <c r="K82" s="2">
        <f>0.15*26*'Sales Projections'!K25</f>
        <v>0</v>
      </c>
      <c r="L82" s="2">
        <f>0.15*26*'Sales Projections'!L25</f>
        <v>0</v>
      </c>
      <c r="M82" s="2">
        <f>0.15*26*'Sales Projections'!M25</f>
        <v>0</v>
      </c>
      <c r="N82" s="18">
        <f t="shared" si="29"/>
        <v>0</v>
      </c>
    </row>
    <row r="83" spans="1:14" x14ac:dyDescent="0.25">
      <c r="A83" t="s">
        <v>62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18">
        <f t="shared" si="29"/>
        <v>0</v>
      </c>
    </row>
    <row r="84" spans="1:14" x14ac:dyDescent="0.25">
      <c r="A84" t="s">
        <v>71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18">
        <f t="shared" si="29"/>
        <v>0</v>
      </c>
    </row>
    <row r="85" spans="1:14" x14ac:dyDescent="0.25">
      <c r="A85" t="s">
        <v>72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18">
        <f t="shared" si="29"/>
        <v>0</v>
      </c>
    </row>
    <row r="86" spans="1:14" x14ac:dyDescent="0.25">
      <c r="A86" t="s">
        <v>63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18">
        <f t="shared" si="29"/>
        <v>0</v>
      </c>
    </row>
    <row r="87" spans="1:14" x14ac:dyDescent="0.25">
      <c r="A87" t="s">
        <v>64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8">
        <f t="shared" si="29"/>
        <v>0</v>
      </c>
    </row>
    <row r="88" spans="1:14" x14ac:dyDescent="0.25">
      <c r="A88" t="s">
        <v>77</v>
      </c>
      <c r="B88" s="2" t="e">
        <f>B63*0.0225</f>
        <v>#VALUE!</v>
      </c>
      <c r="C88" s="2" t="e">
        <f t="shared" ref="C88:M88" si="30">C63*0.0225</f>
        <v>#VALUE!</v>
      </c>
      <c r="D88" s="2" t="e">
        <f t="shared" si="30"/>
        <v>#VALUE!</v>
      </c>
      <c r="E88" s="2" t="e">
        <f t="shared" si="30"/>
        <v>#VALUE!</v>
      </c>
      <c r="F88" s="2" t="e">
        <f t="shared" si="30"/>
        <v>#VALUE!</v>
      </c>
      <c r="G88" s="2" t="e">
        <f t="shared" si="30"/>
        <v>#VALUE!</v>
      </c>
      <c r="H88" s="2" t="e">
        <f t="shared" si="30"/>
        <v>#VALUE!</v>
      </c>
      <c r="I88" s="2" t="e">
        <f t="shared" si="30"/>
        <v>#VALUE!</v>
      </c>
      <c r="J88" s="2" t="e">
        <f t="shared" si="30"/>
        <v>#VALUE!</v>
      </c>
      <c r="K88" s="2" t="e">
        <f t="shared" si="30"/>
        <v>#VALUE!</v>
      </c>
      <c r="L88" s="2" t="e">
        <f t="shared" si="30"/>
        <v>#VALUE!</v>
      </c>
      <c r="M88" s="2" t="e">
        <f t="shared" si="30"/>
        <v>#VALUE!</v>
      </c>
      <c r="N88" s="18" t="e">
        <f t="shared" si="29"/>
        <v>#VALUE!</v>
      </c>
    </row>
    <row r="89" spans="1:14" x14ac:dyDescent="0.25">
      <c r="A89" t="s">
        <v>107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18"/>
    </row>
    <row r="90" spans="1:14" x14ac:dyDescent="0.25">
      <c r="A90" t="s">
        <v>65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8">
        <f t="shared" si="29"/>
        <v>0</v>
      </c>
    </row>
    <row r="91" spans="1:14" x14ac:dyDescent="0.25">
      <c r="A91" t="s">
        <v>66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18">
        <f t="shared" si="29"/>
        <v>0</v>
      </c>
    </row>
    <row r="92" spans="1:14" x14ac:dyDescent="0.25">
      <c r="A92" t="s">
        <v>67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18">
        <f t="shared" si="29"/>
        <v>0</v>
      </c>
    </row>
    <row r="93" spans="1:14" x14ac:dyDescent="0.25">
      <c r="A93" t="s">
        <v>68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18">
        <f t="shared" si="29"/>
        <v>0</v>
      </c>
    </row>
    <row r="94" spans="1:14" x14ac:dyDescent="0.25">
      <c r="A94" t="s">
        <v>69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18">
        <f t="shared" si="29"/>
        <v>0</v>
      </c>
    </row>
    <row r="95" spans="1:14" x14ac:dyDescent="0.25">
      <c r="A95" t="s">
        <v>70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8">
        <f t="shared" si="29"/>
        <v>0</v>
      </c>
    </row>
    <row r="96" spans="1:14" x14ac:dyDescent="0.25">
      <c r="A96" t="s">
        <v>6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0">
        <f t="shared" si="29"/>
        <v>0</v>
      </c>
    </row>
    <row r="97" spans="1:14" x14ac:dyDescent="0.25">
      <c r="A97" t="s">
        <v>73</v>
      </c>
      <c r="B97" s="42" t="e">
        <f>SUM(B74:B96)</f>
        <v>#VALUE!</v>
      </c>
      <c r="C97" s="42" t="e">
        <f t="shared" ref="C97" si="31">SUM(C74:C96)</f>
        <v>#VALUE!</v>
      </c>
      <c r="D97" s="42" t="e">
        <f t="shared" ref="D97" si="32">SUM(D74:D96)</f>
        <v>#VALUE!</v>
      </c>
      <c r="E97" s="42" t="e">
        <f t="shared" ref="E97" si="33">SUM(E74:E96)</f>
        <v>#VALUE!</v>
      </c>
      <c r="F97" s="42" t="e">
        <f t="shared" ref="F97" si="34">SUM(F74:F96)</f>
        <v>#VALUE!</v>
      </c>
      <c r="G97" s="42" t="e">
        <f t="shared" ref="G97" si="35">SUM(G74:G96)</f>
        <v>#VALUE!</v>
      </c>
      <c r="H97" s="42" t="e">
        <f t="shared" ref="H97" si="36">SUM(H74:H96)</f>
        <v>#VALUE!</v>
      </c>
      <c r="I97" s="42" t="e">
        <f t="shared" ref="I97" si="37">SUM(I74:I96)</f>
        <v>#VALUE!</v>
      </c>
      <c r="J97" s="42" t="e">
        <f t="shared" ref="J97" si="38">SUM(J74:J96)</f>
        <v>#VALUE!</v>
      </c>
      <c r="K97" s="42" t="e">
        <f t="shared" ref="K97" si="39">SUM(K74:K96)</f>
        <v>#VALUE!</v>
      </c>
      <c r="L97" s="42" t="e">
        <f t="shared" ref="L97" si="40">SUM(L74:L96)</f>
        <v>#VALUE!</v>
      </c>
      <c r="M97" s="42" t="e">
        <f t="shared" ref="M97" si="41">SUM(M74:M96)</f>
        <v>#VALUE!</v>
      </c>
      <c r="N97" s="43" t="e">
        <f t="shared" si="29"/>
        <v>#VALUE!</v>
      </c>
    </row>
    <row r="98" spans="1:14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18"/>
    </row>
    <row r="99" spans="1:14" x14ac:dyDescent="0.25">
      <c r="A99" t="s">
        <v>74</v>
      </c>
      <c r="B99" s="2" t="e">
        <f>B71-B97</f>
        <v>#VALUE!</v>
      </c>
      <c r="C99" s="2" t="e">
        <f t="shared" ref="C99:M99" si="42">C71-C97</f>
        <v>#VALUE!</v>
      </c>
      <c r="D99" s="2" t="e">
        <f t="shared" si="42"/>
        <v>#VALUE!</v>
      </c>
      <c r="E99" s="2" t="e">
        <f t="shared" si="42"/>
        <v>#VALUE!</v>
      </c>
      <c r="F99" s="2" t="e">
        <f t="shared" si="42"/>
        <v>#VALUE!</v>
      </c>
      <c r="G99" s="2" t="e">
        <f t="shared" si="42"/>
        <v>#VALUE!</v>
      </c>
      <c r="H99" s="2" t="e">
        <f t="shared" si="42"/>
        <v>#VALUE!</v>
      </c>
      <c r="I99" s="2" t="e">
        <f t="shared" si="42"/>
        <v>#VALUE!</v>
      </c>
      <c r="J99" s="2" t="e">
        <f t="shared" si="42"/>
        <v>#VALUE!</v>
      </c>
      <c r="K99" s="2" t="e">
        <f t="shared" si="42"/>
        <v>#VALUE!</v>
      </c>
      <c r="L99" s="2" t="e">
        <f t="shared" si="42"/>
        <v>#VALUE!</v>
      </c>
      <c r="M99" s="2" t="e">
        <f t="shared" si="42"/>
        <v>#VALUE!</v>
      </c>
      <c r="N99" s="18" t="e">
        <f t="shared" ref="N99" si="43">SUM(B99:M99)</f>
        <v>#VALUE!</v>
      </c>
    </row>
    <row r="100" spans="1:14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8"/>
    </row>
    <row r="101" spans="1:14" x14ac:dyDescent="0.25">
      <c r="A101" t="s">
        <v>75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0">
        <f t="shared" ref="N101" si="44">SUM(B101:M101)</f>
        <v>0</v>
      </c>
    </row>
    <row r="102" spans="1:14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8"/>
    </row>
    <row r="103" spans="1:14" x14ac:dyDescent="0.25">
      <c r="A103" t="s">
        <v>76</v>
      </c>
      <c r="B103" s="2" t="e">
        <f>B99-B101</f>
        <v>#VALUE!</v>
      </c>
      <c r="C103" s="2" t="e">
        <f t="shared" ref="C103:M103" si="45">C99-C101</f>
        <v>#VALUE!</v>
      </c>
      <c r="D103" s="2" t="e">
        <f t="shared" si="45"/>
        <v>#VALUE!</v>
      </c>
      <c r="E103" s="2" t="e">
        <f t="shared" si="45"/>
        <v>#VALUE!</v>
      </c>
      <c r="F103" s="2" t="e">
        <f t="shared" si="45"/>
        <v>#VALUE!</v>
      </c>
      <c r="G103" s="2" t="e">
        <f t="shared" si="45"/>
        <v>#VALUE!</v>
      </c>
      <c r="H103" s="2" t="e">
        <f t="shared" si="45"/>
        <v>#VALUE!</v>
      </c>
      <c r="I103" s="2" t="e">
        <f t="shared" si="45"/>
        <v>#VALUE!</v>
      </c>
      <c r="J103" s="2" t="e">
        <f t="shared" si="45"/>
        <v>#VALUE!</v>
      </c>
      <c r="K103" s="2" t="e">
        <f t="shared" si="45"/>
        <v>#VALUE!</v>
      </c>
      <c r="L103" s="2" t="e">
        <f t="shared" si="45"/>
        <v>#VALUE!</v>
      </c>
      <c r="M103" s="2" t="e">
        <f t="shared" si="45"/>
        <v>#VALUE!</v>
      </c>
      <c r="N103" s="18" t="e">
        <f t="shared" ref="N103" si="46">SUM(B103:M103)</f>
        <v>#VALUE!</v>
      </c>
    </row>
    <row r="104" spans="1:14" x14ac:dyDescent="0.25">
      <c r="N104" s="17"/>
    </row>
    <row r="107" spans="1:14" ht="15.75" thickBot="1" x14ac:dyDescent="0.3"/>
    <row r="108" spans="1:14" ht="15.75" thickBot="1" x14ac:dyDescent="0.3">
      <c r="A108" s="8" t="s">
        <v>34</v>
      </c>
      <c r="B108" s="8">
        <v>25</v>
      </c>
      <c r="C108" s="8">
        <v>26</v>
      </c>
      <c r="D108" s="8">
        <v>27</v>
      </c>
      <c r="E108" s="8">
        <v>28</v>
      </c>
      <c r="F108" s="8">
        <v>29</v>
      </c>
      <c r="G108" s="8">
        <v>30</v>
      </c>
      <c r="H108" s="8">
        <v>31</v>
      </c>
      <c r="I108" s="8">
        <v>32</v>
      </c>
      <c r="J108" s="8">
        <v>33</v>
      </c>
      <c r="K108" s="8">
        <v>34</v>
      </c>
      <c r="L108" s="8">
        <v>35</v>
      </c>
      <c r="M108" s="8">
        <v>36</v>
      </c>
      <c r="N108" s="22" t="s">
        <v>79</v>
      </c>
    </row>
    <row r="109" spans="1:14" x14ac:dyDescent="0.25">
      <c r="A109" t="s">
        <v>41</v>
      </c>
      <c r="N109" s="17"/>
    </row>
    <row r="110" spans="1:14" x14ac:dyDescent="0.25">
      <c r="A110" t="s">
        <v>42</v>
      </c>
      <c r="B110" s="2">
        <f>'Sales Projections'!B50</f>
        <v>0</v>
      </c>
      <c r="C110" s="2">
        <f>'Sales Projections'!C50</f>
        <v>0</v>
      </c>
      <c r="D110" s="2">
        <f>'Sales Projections'!D50</f>
        <v>0</v>
      </c>
      <c r="E110" s="2">
        <f>'Sales Projections'!E50</f>
        <v>0</v>
      </c>
      <c r="F110" s="2">
        <f>'Sales Projections'!F50</f>
        <v>0</v>
      </c>
      <c r="G110" s="2">
        <f>'Sales Projections'!G50</f>
        <v>0</v>
      </c>
      <c r="H110" s="2">
        <f>'Sales Projections'!H50</f>
        <v>0</v>
      </c>
      <c r="I110" s="2">
        <f>'Sales Projections'!I50</f>
        <v>0</v>
      </c>
      <c r="J110" s="2">
        <f>'Sales Projections'!J50</f>
        <v>0</v>
      </c>
      <c r="K110" s="2">
        <f>'Sales Projections'!K50</f>
        <v>0</v>
      </c>
      <c r="L110" s="2">
        <f>'Sales Projections'!L50</f>
        <v>0</v>
      </c>
      <c r="M110" s="2">
        <f>'Sales Projections'!M50</f>
        <v>0</v>
      </c>
      <c r="N110" s="18">
        <f t="shared" ref="N110:N113" si="47">SUM(B110:M110)</f>
        <v>0</v>
      </c>
    </row>
    <row r="111" spans="1:14" x14ac:dyDescent="0.25">
      <c r="A111" t="s">
        <v>43</v>
      </c>
      <c r="B111" s="2" t="e">
        <f>'Sales Projections'!B54</f>
        <v>#VALUE!</v>
      </c>
      <c r="C111" s="2" t="e">
        <f>'Sales Projections'!C54</f>
        <v>#VALUE!</v>
      </c>
      <c r="D111" s="2" t="e">
        <f>'Sales Projections'!D54</f>
        <v>#VALUE!</v>
      </c>
      <c r="E111" s="2" t="e">
        <f>'Sales Projections'!E54</f>
        <v>#VALUE!</v>
      </c>
      <c r="F111" s="2" t="e">
        <f>'Sales Projections'!F54</f>
        <v>#VALUE!</v>
      </c>
      <c r="G111" s="2" t="e">
        <f>'Sales Projections'!G54</f>
        <v>#VALUE!</v>
      </c>
      <c r="H111" s="2" t="e">
        <f>'Sales Projections'!H54</f>
        <v>#VALUE!</v>
      </c>
      <c r="I111" s="2" t="e">
        <f>'Sales Projections'!I54</f>
        <v>#VALUE!</v>
      </c>
      <c r="J111" s="2" t="e">
        <f>'Sales Projections'!J54</f>
        <v>#VALUE!</v>
      </c>
      <c r="K111" s="2" t="e">
        <f>'Sales Projections'!K54</f>
        <v>#VALUE!</v>
      </c>
      <c r="L111" s="2" t="e">
        <f>'Sales Projections'!L54</f>
        <v>#VALUE!</v>
      </c>
      <c r="M111" s="2" t="e">
        <f>'Sales Projections'!M54</f>
        <v>#VALUE!</v>
      </c>
      <c r="N111" s="18" t="e">
        <f t="shared" si="47"/>
        <v>#VALUE!</v>
      </c>
    </row>
    <row r="112" spans="1:14" x14ac:dyDescent="0.25">
      <c r="A112" t="s">
        <v>44</v>
      </c>
      <c r="B112" s="2">
        <f>'Sales Projections'!B57</f>
        <v>0</v>
      </c>
      <c r="C112" s="2">
        <f>'Sales Projections'!C57</f>
        <v>0</v>
      </c>
      <c r="D112" s="2">
        <f>'Sales Projections'!D57</f>
        <v>0</v>
      </c>
      <c r="E112" s="2">
        <f>'Sales Projections'!E57</f>
        <v>0</v>
      </c>
      <c r="F112" s="2">
        <f>'Sales Projections'!F57</f>
        <v>0</v>
      </c>
      <c r="G112" s="2">
        <f>'Sales Projections'!G57</f>
        <v>0</v>
      </c>
      <c r="H112" s="2">
        <f>'Sales Projections'!H57</f>
        <v>0</v>
      </c>
      <c r="I112" s="2">
        <f>'Sales Projections'!I57</f>
        <v>0</v>
      </c>
      <c r="J112" s="2">
        <f>'Sales Projections'!J57</f>
        <v>0</v>
      </c>
      <c r="K112" s="2">
        <f>'Sales Projections'!K57</f>
        <v>0</v>
      </c>
      <c r="L112" s="2">
        <f>'Sales Projections'!L57</f>
        <v>0</v>
      </c>
      <c r="M112" s="2">
        <f>'Sales Projections'!M57</f>
        <v>0</v>
      </c>
      <c r="N112" s="18">
        <f t="shared" si="47"/>
        <v>0</v>
      </c>
    </row>
    <row r="113" spans="1:14" x14ac:dyDescent="0.25">
      <c r="A113" t="s">
        <v>45</v>
      </c>
      <c r="B113" s="9">
        <f>'Sales Projections'!B60</f>
        <v>0</v>
      </c>
      <c r="C113" s="9">
        <f>'Sales Projections'!C60</f>
        <v>0</v>
      </c>
      <c r="D113" s="9">
        <f>'Sales Projections'!D60</f>
        <v>0</v>
      </c>
      <c r="E113" s="9">
        <f>'Sales Projections'!E60</f>
        <v>0</v>
      </c>
      <c r="F113" s="9">
        <f>'Sales Projections'!F60</f>
        <v>0</v>
      </c>
      <c r="G113" s="9">
        <f>'Sales Projections'!G60</f>
        <v>0</v>
      </c>
      <c r="H113" s="9">
        <f>'Sales Projections'!H60</f>
        <v>0</v>
      </c>
      <c r="I113" s="9">
        <f>'Sales Projections'!I60</f>
        <v>0</v>
      </c>
      <c r="J113" s="9">
        <f>'Sales Projections'!J60</f>
        <v>0</v>
      </c>
      <c r="K113" s="9">
        <f>'Sales Projections'!K60</f>
        <v>0</v>
      </c>
      <c r="L113" s="9">
        <f>'Sales Projections'!L60</f>
        <v>0</v>
      </c>
      <c r="M113" s="9">
        <f>'Sales Projections'!M60</f>
        <v>0</v>
      </c>
      <c r="N113" s="20">
        <f t="shared" si="47"/>
        <v>0</v>
      </c>
    </row>
    <row r="114" spans="1:14" x14ac:dyDescent="0.25">
      <c r="A114" t="s">
        <v>46</v>
      </c>
      <c r="B114" s="2" t="e">
        <f>'Sales Projections'!B62</f>
        <v>#VALUE!</v>
      </c>
      <c r="C114" s="2" t="e">
        <f>'Sales Projections'!C62</f>
        <v>#VALUE!</v>
      </c>
      <c r="D114" s="2" t="e">
        <f>'Sales Projections'!D62</f>
        <v>#VALUE!</v>
      </c>
      <c r="E114" s="2" t="e">
        <f>'Sales Projections'!E62</f>
        <v>#VALUE!</v>
      </c>
      <c r="F114" s="2" t="e">
        <f>'Sales Projections'!F62</f>
        <v>#VALUE!</v>
      </c>
      <c r="G114" s="2" t="e">
        <f>'Sales Projections'!G62</f>
        <v>#VALUE!</v>
      </c>
      <c r="H114" s="2" t="e">
        <f>'Sales Projections'!H62</f>
        <v>#VALUE!</v>
      </c>
      <c r="I114" s="2" t="e">
        <f>'Sales Projections'!I62</f>
        <v>#VALUE!</v>
      </c>
      <c r="J114" s="2" t="e">
        <f>'Sales Projections'!J62</f>
        <v>#VALUE!</v>
      </c>
      <c r="K114" s="2" t="e">
        <f>'Sales Projections'!K62</f>
        <v>#VALUE!</v>
      </c>
      <c r="L114" s="2" t="e">
        <f>'Sales Projections'!L62</f>
        <v>#VALUE!</v>
      </c>
      <c r="M114" s="2" t="e">
        <f>'Sales Projections'!M62</f>
        <v>#VALUE!</v>
      </c>
      <c r="N114" s="18" t="e">
        <f>SUM(B114:M114)</f>
        <v>#VALUE!</v>
      </c>
    </row>
    <row r="115" spans="1:14" x14ac:dyDescent="0.25">
      <c r="N115" s="17"/>
    </row>
    <row r="116" spans="1:14" x14ac:dyDescent="0.25">
      <c r="A116" t="s">
        <v>47</v>
      </c>
      <c r="N116" s="17"/>
    </row>
    <row r="117" spans="1:14" x14ac:dyDescent="0.25">
      <c r="A117" t="s">
        <v>48</v>
      </c>
      <c r="B117" s="2">
        <f>B110*0.78</f>
        <v>0</v>
      </c>
      <c r="C117" s="2">
        <f t="shared" ref="C117:M117" si="48">C110*0.78</f>
        <v>0</v>
      </c>
      <c r="D117" s="2">
        <f t="shared" si="48"/>
        <v>0</v>
      </c>
      <c r="E117" s="2">
        <f t="shared" si="48"/>
        <v>0</v>
      </c>
      <c r="F117" s="2">
        <f t="shared" si="48"/>
        <v>0</v>
      </c>
      <c r="G117" s="2">
        <f t="shared" si="48"/>
        <v>0</v>
      </c>
      <c r="H117" s="2">
        <f t="shared" si="48"/>
        <v>0</v>
      </c>
      <c r="I117" s="2">
        <f t="shared" si="48"/>
        <v>0</v>
      </c>
      <c r="J117" s="2">
        <f t="shared" si="48"/>
        <v>0</v>
      </c>
      <c r="K117" s="2">
        <f t="shared" si="48"/>
        <v>0</v>
      </c>
      <c r="L117" s="2">
        <f t="shared" si="48"/>
        <v>0</v>
      </c>
      <c r="M117" s="2">
        <f t="shared" si="48"/>
        <v>0</v>
      </c>
      <c r="N117" s="18">
        <f t="shared" ref="N117:N119" si="49">SUM(B117:M117)</f>
        <v>0</v>
      </c>
    </row>
    <row r="118" spans="1:14" x14ac:dyDescent="0.25">
      <c r="A118" t="s">
        <v>49</v>
      </c>
      <c r="B118" s="2" t="e">
        <f>B111*0.7</f>
        <v>#VALUE!</v>
      </c>
      <c r="C118" s="2" t="e">
        <f t="shared" ref="C118:M118" si="50">C111*0.7</f>
        <v>#VALUE!</v>
      </c>
      <c r="D118" s="2" t="e">
        <f t="shared" si="50"/>
        <v>#VALUE!</v>
      </c>
      <c r="E118" s="2" t="e">
        <f t="shared" si="50"/>
        <v>#VALUE!</v>
      </c>
      <c r="F118" s="2" t="e">
        <f t="shared" si="50"/>
        <v>#VALUE!</v>
      </c>
      <c r="G118" s="2" t="e">
        <f t="shared" si="50"/>
        <v>#VALUE!</v>
      </c>
      <c r="H118" s="2" t="e">
        <f t="shared" si="50"/>
        <v>#VALUE!</v>
      </c>
      <c r="I118" s="2" t="e">
        <f t="shared" si="50"/>
        <v>#VALUE!</v>
      </c>
      <c r="J118" s="2" t="e">
        <f t="shared" si="50"/>
        <v>#VALUE!</v>
      </c>
      <c r="K118" s="2" t="e">
        <f t="shared" si="50"/>
        <v>#VALUE!</v>
      </c>
      <c r="L118" s="2" t="e">
        <f t="shared" si="50"/>
        <v>#VALUE!</v>
      </c>
      <c r="M118" s="2" t="e">
        <f t="shared" si="50"/>
        <v>#VALUE!</v>
      </c>
      <c r="N118" s="18" t="e">
        <f t="shared" si="49"/>
        <v>#VALUE!</v>
      </c>
    </row>
    <row r="119" spans="1:14" x14ac:dyDescent="0.25">
      <c r="A119" t="s">
        <v>50</v>
      </c>
      <c r="B119" s="9">
        <f>B113*0.6</f>
        <v>0</v>
      </c>
      <c r="C119" s="9">
        <f>C113*0.6</f>
        <v>0</v>
      </c>
      <c r="D119" s="9">
        <f t="shared" ref="D119:M119" si="51">D113*0.6</f>
        <v>0</v>
      </c>
      <c r="E119" s="9">
        <f t="shared" si="51"/>
        <v>0</v>
      </c>
      <c r="F119" s="9">
        <f t="shared" si="51"/>
        <v>0</v>
      </c>
      <c r="G119" s="9">
        <f t="shared" si="51"/>
        <v>0</v>
      </c>
      <c r="H119" s="9">
        <f t="shared" si="51"/>
        <v>0</v>
      </c>
      <c r="I119" s="9">
        <f t="shared" si="51"/>
        <v>0</v>
      </c>
      <c r="J119" s="9">
        <f t="shared" si="51"/>
        <v>0</v>
      </c>
      <c r="K119" s="9">
        <f t="shared" si="51"/>
        <v>0</v>
      </c>
      <c r="L119" s="9">
        <f t="shared" si="51"/>
        <v>0</v>
      </c>
      <c r="M119" s="9">
        <f t="shared" si="51"/>
        <v>0</v>
      </c>
      <c r="N119" s="20">
        <f t="shared" si="49"/>
        <v>0</v>
      </c>
    </row>
    <row r="120" spans="1:14" x14ac:dyDescent="0.25">
      <c r="A120" t="s">
        <v>51</v>
      </c>
      <c r="B120" s="2" t="e">
        <f>SUM(B117:B119)</f>
        <v>#VALUE!</v>
      </c>
      <c r="C120" s="2" t="e">
        <f t="shared" ref="C120" si="52">SUM(C117:C119)</f>
        <v>#VALUE!</v>
      </c>
      <c r="D120" s="2" t="e">
        <f t="shared" ref="D120" si="53">SUM(D117:D119)</f>
        <v>#VALUE!</v>
      </c>
      <c r="E120" s="2" t="e">
        <f t="shared" ref="E120" si="54">SUM(E117:E119)</f>
        <v>#VALUE!</v>
      </c>
      <c r="F120" s="2" t="e">
        <f t="shared" ref="F120" si="55">SUM(F117:F119)</f>
        <v>#VALUE!</v>
      </c>
      <c r="G120" s="2" t="e">
        <f t="shared" ref="G120" si="56">SUM(G117:G119)</f>
        <v>#VALUE!</v>
      </c>
      <c r="H120" s="2" t="e">
        <f t="shared" ref="H120" si="57">SUM(H117:H119)</f>
        <v>#VALUE!</v>
      </c>
      <c r="I120" s="2" t="e">
        <f t="shared" ref="I120" si="58">SUM(I117:I119)</f>
        <v>#VALUE!</v>
      </c>
      <c r="J120" s="2" t="e">
        <f t="shared" ref="J120" si="59">SUM(J117:J119)</f>
        <v>#VALUE!</v>
      </c>
      <c r="K120" s="2" t="e">
        <f t="shared" ref="K120" si="60">SUM(K117:K119)</f>
        <v>#VALUE!</v>
      </c>
      <c r="L120" s="2" t="e">
        <f t="shared" ref="L120" si="61">SUM(L117:L119)</f>
        <v>#VALUE!</v>
      </c>
      <c r="M120" s="2" t="e">
        <f t="shared" ref="M120" si="62">SUM(M117:M119)</f>
        <v>#VALUE!</v>
      </c>
      <c r="N120" s="18" t="e">
        <f>SUM(B120:M120)</f>
        <v>#VALUE!</v>
      </c>
    </row>
    <row r="121" spans="1:14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8"/>
    </row>
    <row r="122" spans="1:14" x14ac:dyDescent="0.25">
      <c r="A122" t="s">
        <v>52</v>
      </c>
      <c r="B122" s="16" t="e">
        <f>B114-B120</f>
        <v>#VALUE!</v>
      </c>
      <c r="C122" s="16" t="e">
        <f t="shared" ref="C122:M122" si="63">C114-C120</f>
        <v>#VALUE!</v>
      </c>
      <c r="D122" s="16" t="e">
        <f t="shared" si="63"/>
        <v>#VALUE!</v>
      </c>
      <c r="E122" s="16" t="e">
        <f t="shared" si="63"/>
        <v>#VALUE!</v>
      </c>
      <c r="F122" s="16" t="e">
        <f t="shared" si="63"/>
        <v>#VALUE!</v>
      </c>
      <c r="G122" s="16" t="e">
        <f t="shared" si="63"/>
        <v>#VALUE!</v>
      </c>
      <c r="H122" s="16" t="e">
        <f t="shared" si="63"/>
        <v>#VALUE!</v>
      </c>
      <c r="I122" s="16" t="e">
        <f t="shared" si="63"/>
        <v>#VALUE!</v>
      </c>
      <c r="J122" s="16" t="e">
        <f t="shared" si="63"/>
        <v>#VALUE!</v>
      </c>
      <c r="K122" s="16" t="e">
        <f t="shared" si="63"/>
        <v>#VALUE!</v>
      </c>
      <c r="L122" s="16" t="e">
        <f t="shared" si="63"/>
        <v>#VALUE!</v>
      </c>
      <c r="M122" s="16" t="e">
        <f t="shared" si="63"/>
        <v>#VALUE!</v>
      </c>
      <c r="N122" s="21" t="e">
        <f>SUM(B122:M122)</f>
        <v>#VALUE!</v>
      </c>
    </row>
    <row r="123" spans="1:14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8"/>
    </row>
    <row r="124" spans="1:14" x14ac:dyDescent="0.25">
      <c r="A124" t="s">
        <v>53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18"/>
    </row>
    <row r="125" spans="1:14" x14ac:dyDescent="0.25">
      <c r="A125" t="s">
        <v>54</v>
      </c>
      <c r="B125" s="2">
        <f>'Staffing Projections'!B26</f>
        <v>0</v>
      </c>
      <c r="C125" s="2">
        <f>'Staffing Projections'!C26</f>
        <v>0</v>
      </c>
      <c r="D125" s="2">
        <f>'Staffing Projections'!D26</f>
        <v>0</v>
      </c>
      <c r="E125" s="2">
        <f>'Staffing Projections'!E26</f>
        <v>0</v>
      </c>
      <c r="F125" s="2">
        <f>'Staffing Projections'!F26</f>
        <v>0</v>
      </c>
      <c r="G125" s="2">
        <f>'Staffing Projections'!G26</f>
        <v>0</v>
      </c>
      <c r="H125" s="2">
        <f>'Staffing Projections'!H26</f>
        <v>0</v>
      </c>
      <c r="I125" s="2">
        <f>'Staffing Projections'!I26</f>
        <v>0</v>
      </c>
      <c r="J125" s="2">
        <f>'Staffing Projections'!J26</f>
        <v>0</v>
      </c>
      <c r="K125" s="2">
        <f>'Staffing Projections'!K26</f>
        <v>0</v>
      </c>
      <c r="L125" s="2">
        <f>'Staffing Projections'!L26</f>
        <v>0</v>
      </c>
      <c r="M125" s="2">
        <f>'Staffing Projections'!M26</f>
        <v>0</v>
      </c>
      <c r="N125" s="18">
        <f t="shared" ref="N125:N148" si="64">SUM(B125:M125)</f>
        <v>0</v>
      </c>
    </row>
    <row r="126" spans="1:14" x14ac:dyDescent="0.25">
      <c r="A126" t="s">
        <v>55</v>
      </c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18">
        <f t="shared" si="64"/>
        <v>0</v>
      </c>
    </row>
    <row r="127" spans="1:14" x14ac:dyDescent="0.25">
      <c r="A127" t="s">
        <v>61</v>
      </c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18">
        <f t="shared" si="64"/>
        <v>0</v>
      </c>
    </row>
    <row r="128" spans="1:14" x14ac:dyDescent="0.25">
      <c r="A128" t="s">
        <v>56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8">
        <f t="shared" si="64"/>
        <v>0</v>
      </c>
    </row>
    <row r="129" spans="1:14" x14ac:dyDescent="0.25">
      <c r="A129" t="s">
        <v>57</v>
      </c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18">
        <f t="shared" si="64"/>
        <v>0</v>
      </c>
    </row>
    <row r="130" spans="1:14" x14ac:dyDescent="0.25">
      <c r="A130" t="s">
        <v>58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8">
        <f t="shared" si="64"/>
        <v>0</v>
      </c>
    </row>
    <row r="131" spans="1:14" x14ac:dyDescent="0.25">
      <c r="A131" t="s">
        <v>59</v>
      </c>
      <c r="B131" s="2">
        <v>100</v>
      </c>
      <c r="C131" s="2">
        <v>100</v>
      </c>
      <c r="D131" s="2">
        <v>100</v>
      </c>
      <c r="E131" s="2">
        <v>100</v>
      </c>
      <c r="F131" s="2">
        <v>100</v>
      </c>
      <c r="G131" s="2">
        <v>100</v>
      </c>
      <c r="H131" s="2">
        <v>100</v>
      </c>
      <c r="I131" s="2">
        <v>100</v>
      </c>
      <c r="J131" s="2">
        <v>100</v>
      </c>
      <c r="K131" s="2">
        <v>100</v>
      </c>
      <c r="L131" s="2">
        <v>100</v>
      </c>
      <c r="M131" s="2">
        <v>100</v>
      </c>
      <c r="N131" s="18">
        <f t="shared" si="64"/>
        <v>1200</v>
      </c>
    </row>
    <row r="132" spans="1:14" x14ac:dyDescent="0.25">
      <c r="A132" t="s">
        <v>60</v>
      </c>
      <c r="B132" s="2">
        <v>350</v>
      </c>
      <c r="C132" s="2">
        <v>350</v>
      </c>
      <c r="D132" s="2">
        <v>350</v>
      </c>
      <c r="E132" s="2">
        <v>350</v>
      </c>
      <c r="F132" s="2">
        <v>350</v>
      </c>
      <c r="G132" s="2">
        <v>350</v>
      </c>
      <c r="H132" s="2">
        <v>350</v>
      </c>
      <c r="I132" s="2">
        <v>350</v>
      </c>
      <c r="J132" s="2">
        <v>350</v>
      </c>
      <c r="K132" s="2">
        <v>350</v>
      </c>
      <c r="L132" s="2">
        <v>350</v>
      </c>
      <c r="M132" s="2">
        <v>350</v>
      </c>
      <c r="N132" s="18">
        <f t="shared" si="64"/>
        <v>4200</v>
      </c>
    </row>
    <row r="133" spans="1:14" x14ac:dyDescent="0.25">
      <c r="A133" t="s">
        <v>78</v>
      </c>
      <c r="B133" s="2">
        <f>0.15*26*'Sales Projections'!B46</f>
        <v>0</v>
      </c>
      <c r="C133" s="2">
        <f>0.15*26*'Sales Projections'!C46</f>
        <v>0</v>
      </c>
      <c r="D133" s="2">
        <f>0.15*26*'Sales Projections'!D46</f>
        <v>0</v>
      </c>
      <c r="E133" s="2">
        <f>0.15*26*'Sales Projections'!E46</f>
        <v>0</v>
      </c>
      <c r="F133" s="2">
        <f>0.15*26*'Sales Projections'!F46</f>
        <v>0</v>
      </c>
      <c r="G133" s="2">
        <f>0.15*26*'Sales Projections'!G46</f>
        <v>0</v>
      </c>
      <c r="H133" s="2">
        <f>0.15*26*'Sales Projections'!H46</f>
        <v>0</v>
      </c>
      <c r="I133" s="2">
        <f>0.15*26*'Sales Projections'!I46</f>
        <v>0</v>
      </c>
      <c r="J133" s="2">
        <f>0.15*26*'Sales Projections'!J46</f>
        <v>0</v>
      </c>
      <c r="K133" s="2">
        <f>0.15*26*'Sales Projections'!K46</f>
        <v>0</v>
      </c>
      <c r="L133" s="2">
        <f>0.15*26*'Sales Projections'!L46</f>
        <v>0</v>
      </c>
      <c r="M133" s="2">
        <f>0.15*26*'Sales Projections'!M46</f>
        <v>0</v>
      </c>
      <c r="N133" s="18">
        <f t="shared" si="64"/>
        <v>0</v>
      </c>
    </row>
    <row r="134" spans="1:14" x14ac:dyDescent="0.25">
      <c r="A134" t="s">
        <v>62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18">
        <f t="shared" si="64"/>
        <v>0</v>
      </c>
    </row>
    <row r="135" spans="1:14" x14ac:dyDescent="0.25">
      <c r="A135" t="s">
        <v>71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18">
        <f t="shared" si="64"/>
        <v>0</v>
      </c>
    </row>
    <row r="136" spans="1:14" x14ac:dyDescent="0.25">
      <c r="A136" t="s">
        <v>72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18">
        <f t="shared" si="64"/>
        <v>0</v>
      </c>
    </row>
    <row r="137" spans="1:14" x14ac:dyDescent="0.25">
      <c r="A137" t="s">
        <v>63</v>
      </c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18">
        <f t="shared" si="64"/>
        <v>0</v>
      </c>
    </row>
    <row r="138" spans="1:14" x14ac:dyDescent="0.25">
      <c r="A138" t="s">
        <v>64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18">
        <f t="shared" si="64"/>
        <v>0</v>
      </c>
    </row>
    <row r="139" spans="1:14" x14ac:dyDescent="0.25">
      <c r="A139" t="s">
        <v>77</v>
      </c>
      <c r="B139" s="2" t="e">
        <f>B114*0.0225</f>
        <v>#VALUE!</v>
      </c>
      <c r="C139" s="2" t="e">
        <f t="shared" ref="C139:M139" si="65">C114*0.0225</f>
        <v>#VALUE!</v>
      </c>
      <c r="D139" s="2" t="e">
        <f t="shared" si="65"/>
        <v>#VALUE!</v>
      </c>
      <c r="E139" s="2" t="e">
        <f t="shared" si="65"/>
        <v>#VALUE!</v>
      </c>
      <c r="F139" s="2" t="e">
        <f t="shared" si="65"/>
        <v>#VALUE!</v>
      </c>
      <c r="G139" s="2" t="e">
        <f t="shared" si="65"/>
        <v>#VALUE!</v>
      </c>
      <c r="H139" s="2" t="e">
        <f t="shared" si="65"/>
        <v>#VALUE!</v>
      </c>
      <c r="I139" s="2" t="e">
        <f t="shared" si="65"/>
        <v>#VALUE!</v>
      </c>
      <c r="J139" s="2" t="e">
        <f t="shared" si="65"/>
        <v>#VALUE!</v>
      </c>
      <c r="K139" s="2" t="e">
        <f t="shared" si="65"/>
        <v>#VALUE!</v>
      </c>
      <c r="L139" s="2" t="e">
        <f t="shared" si="65"/>
        <v>#VALUE!</v>
      </c>
      <c r="M139" s="2" t="e">
        <f t="shared" si="65"/>
        <v>#VALUE!</v>
      </c>
      <c r="N139" s="18" t="e">
        <f t="shared" si="64"/>
        <v>#VALUE!</v>
      </c>
    </row>
    <row r="140" spans="1:14" x14ac:dyDescent="0.25">
      <c r="A140" t="s">
        <v>107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18"/>
    </row>
    <row r="141" spans="1:14" x14ac:dyDescent="0.25">
      <c r="A141" t="s">
        <v>65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18">
        <f t="shared" si="64"/>
        <v>0</v>
      </c>
    </row>
    <row r="142" spans="1:14" x14ac:dyDescent="0.25">
      <c r="A142" t="s">
        <v>66</v>
      </c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18">
        <f t="shared" si="64"/>
        <v>0</v>
      </c>
    </row>
    <row r="143" spans="1:14" x14ac:dyDescent="0.25">
      <c r="A143" t="s">
        <v>67</v>
      </c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18">
        <f t="shared" si="64"/>
        <v>0</v>
      </c>
    </row>
    <row r="144" spans="1:14" x14ac:dyDescent="0.25">
      <c r="A144" t="s">
        <v>68</v>
      </c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18">
        <f t="shared" si="64"/>
        <v>0</v>
      </c>
    </row>
    <row r="145" spans="1:14" x14ac:dyDescent="0.25">
      <c r="A145" t="s">
        <v>69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18">
        <f t="shared" si="64"/>
        <v>0</v>
      </c>
    </row>
    <row r="146" spans="1:14" x14ac:dyDescent="0.25">
      <c r="A146" t="s">
        <v>70</v>
      </c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18">
        <f t="shared" si="64"/>
        <v>0</v>
      </c>
    </row>
    <row r="147" spans="1:14" x14ac:dyDescent="0.25">
      <c r="A147" t="s">
        <v>6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0">
        <f t="shared" si="64"/>
        <v>0</v>
      </c>
    </row>
    <row r="148" spans="1:14" x14ac:dyDescent="0.25">
      <c r="A148" t="s">
        <v>73</v>
      </c>
      <c r="B148" s="42" t="e">
        <f>SUM(B125:B147)</f>
        <v>#VALUE!</v>
      </c>
      <c r="C148" s="42" t="e">
        <f t="shared" ref="C148" si="66">SUM(C125:C147)</f>
        <v>#VALUE!</v>
      </c>
      <c r="D148" s="42" t="e">
        <f t="shared" ref="D148" si="67">SUM(D125:D147)</f>
        <v>#VALUE!</v>
      </c>
      <c r="E148" s="42" t="e">
        <f t="shared" ref="E148" si="68">SUM(E125:E147)</f>
        <v>#VALUE!</v>
      </c>
      <c r="F148" s="42" t="e">
        <f t="shared" ref="F148" si="69">SUM(F125:F147)</f>
        <v>#VALUE!</v>
      </c>
      <c r="G148" s="42" t="e">
        <f t="shared" ref="G148" si="70">SUM(G125:G147)</f>
        <v>#VALUE!</v>
      </c>
      <c r="H148" s="42" t="e">
        <f t="shared" ref="H148" si="71">SUM(H125:H147)</f>
        <v>#VALUE!</v>
      </c>
      <c r="I148" s="42" t="e">
        <f t="shared" ref="I148" si="72">SUM(I125:I147)</f>
        <v>#VALUE!</v>
      </c>
      <c r="J148" s="42" t="e">
        <f t="shared" ref="J148" si="73">SUM(J125:J147)</f>
        <v>#VALUE!</v>
      </c>
      <c r="K148" s="42" t="e">
        <f t="shared" ref="K148" si="74">SUM(K125:K147)</f>
        <v>#VALUE!</v>
      </c>
      <c r="L148" s="42" t="e">
        <f t="shared" ref="L148" si="75">SUM(L125:L147)</f>
        <v>#VALUE!</v>
      </c>
      <c r="M148" s="42" t="e">
        <f t="shared" ref="M148" si="76">SUM(M125:M147)</f>
        <v>#VALUE!</v>
      </c>
      <c r="N148" s="43" t="e">
        <f t="shared" si="64"/>
        <v>#VALUE!</v>
      </c>
    </row>
    <row r="149" spans="1:14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8"/>
    </row>
    <row r="150" spans="1:14" x14ac:dyDescent="0.25">
      <c r="A150" t="s">
        <v>74</v>
      </c>
      <c r="B150" s="2" t="e">
        <f>B122-B148</f>
        <v>#VALUE!</v>
      </c>
      <c r="C150" s="2" t="e">
        <f t="shared" ref="C150:M150" si="77">C122-C148</f>
        <v>#VALUE!</v>
      </c>
      <c r="D150" s="2" t="e">
        <f t="shared" si="77"/>
        <v>#VALUE!</v>
      </c>
      <c r="E150" s="2" t="e">
        <f t="shared" si="77"/>
        <v>#VALUE!</v>
      </c>
      <c r="F150" s="2" t="e">
        <f t="shared" si="77"/>
        <v>#VALUE!</v>
      </c>
      <c r="G150" s="2" t="e">
        <f t="shared" si="77"/>
        <v>#VALUE!</v>
      </c>
      <c r="H150" s="2" t="e">
        <f t="shared" si="77"/>
        <v>#VALUE!</v>
      </c>
      <c r="I150" s="2" t="e">
        <f t="shared" si="77"/>
        <v>#VALUE!</v>
      </c>
      <c r="J150" s="2" t="e">
        <f t="shared" si="77"/>
        <v>#VALUE!</v>
      </c>
      <c r="K150" s="2" t="e">
        <f t="shared" si="77"/>
        <v>#VALUE!</v>
      </c>
      <c r="L150" s="2" t="e">
        <f t="shared" si="77"/>
        <v>#VALUE!</v>
      </c>
      <c r="M150" s="2" t="e">
        <f t="shared" si="77"/>
        <v>#VALUE!</v>
      </c>
      <c r="N150" s="18" t="e">
        <f t="shared" ref="N150" si="78">SUM(B150:M150)</f>
        <v>#VALUE!</v>
      </c>
    </row>
    <row r="151" spans="1:14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8"/>
    </row>
    <row r="152" spans="1:14" x14ac:dyDescent="0.25">
      <c r="A152" t="s">
        <v>75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0">
        <f t="shared" ref="N152" si="79">SUM(B152:M152)</f>
        <v>0</v>
      </c>
    </row>
    <row r="153" spans="1:14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8"/>
    </row>
    <row r="154" spans="1:14" x14ac:dyDescent="0.25">
      <c r="A154" t="s">
        <v>76</v>
      </c>
      <c r="B154" s="2" t="e">
        <f>B150-B152</f>
        <v>#VALUE!</v>
      </c>
      <c r="C154" s="2" t="e">
        <f t="shared" ref="C154:M154" si="80">C150-C152</f>
        <v>#VALUE!</v>
      </c>
      <c r="D154" s="2" t="e">
        <f t="shared" si="80"/>
        <v>#VALUE!</v>
      </c>
      <c r="E154" s="2" t="e">
        <f t="shared" si="80"/>
        <v>#VALUE!</v>
      </c>
      <c r="F154" s="2" t="e">
        <f t="shared" si="80"/>
        <v>#VALUE!</v>
      </c>
      <c r="G154" s="2" t="e">
        <f t="shared" si="80"/>
        <v>#VALUE!</v>
      </c>
      <c r="H154" s="2" t="e">
        <f t="shared" si="80"/>
        <v>#VALUE!</v>
      </c>
      <c r="I154" s="2" t="e">
        <f t="shared" si="80"/>
        <v>#VALUE!</v>
      </c>
      <c r="J154" s="2" t="e">
        <f t="shared" si="80"/>
        <v>#VALUE!</v>
      </c>
      <c r="K154" s="2" t="e">
        <f t="shared" si="80"/>
        <v>#VALUE!</v>
      </c>
      <c r="L154" s="2" t="e">
        <f t="shared" si="80"/>
        <v>#VALUE!</v>
      </c>
      <c r="M154" s="2" t="e">
        <f t="shared" si="80"/>
        <v>#VALUE!</v>
      </c>
      <c r="N154" s="18" t="e">
        <f t="shared" ref="N154" si="81">SUM(B154:M154)</f>
        <v>#VALUE!</v>
      </c>
    </row>
    <row r="155" spans="1:14" x14ac:dyDescent="0.25">
      <c r="N155" s="17"/>
    </row>
    <row r="157" spans="1:14" x14ac:dyDescent="0.25">
      <c r="A157" t="s">
        <v>144</v>
      </c>
    </row>
    <row r="158" spans="1:14" x14ac:dyDescent="0.25">
      <c r="A158" t="s">
        <v>145</v>
      </c>
    </row>
    <row r="159" spans="1:14" x14ac:dyDescent="0.25">
      <c r="A159" t="s">
        <v>146</v>
      </c>
    </row>
    <row r="160" spans="1:14" x14ac:dyDescent="0.25">
      <c r="A160" t="s">
        <v>147</v>
      </c>
    </row>
    <row r="161" spans="1:1" x14ac:dyDescent="0.25">
      <c r="A161" t="s">
        <v>148</v>
      </c>
    </row>
    <row r="162" spans="1:1" x14ac:dyDescent="0.25">
      <c r="A16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6" workbookViewId="0">
      <selection activeCell="B38" sqref="B38"/>
    </sheetView>
  </sheetViews>
  <sheetFormatPr defaultRowHeight="15" x14ac:dyDescent="0.25"/>
  <cols>
    <col min="1" max="1" width="20.7109375" customWidth="1"/>
    <col min="2" max="13" width="11.140625" customWidth="1"/>
  </cols>
  <sheetData>
    <row r="1" spans="1:13" x14ac:dyDescent="0.25">
      <c r="C1" t="s">
        <v>92</v>
      </c>
    </row>
    <row r="2" spans="1:13" x14ac:dyDescent="0.25">
      <c r="A2" t="s">
        <v>101</v>
      </c>
    </row>
    <row r="4" spans="1:1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15.75" thickBot="1" x14ac:dyDescent="0.3">
      <c r="A5" s="33" t="s">
        <v>17</v>
      </c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>
        <v>6</v>
      </c>
      <c r="H5" s="33">
        <v>7</v>
      </c>
      <c r="I5" s="33">
        <v>8</v>
      </c>
      <c r="J5" s="33">
        <v>9</v>
      </c>
      <c r="K5" s="33">
        <v>10</v>
      </c>
      <c r="L5" s="33">
        <v>11</v>
      </c>
      <c r="M5" s="33">
        <v>12</v>
      </c>
    </row>
    <row r="6" spans="1:13" x14ac:dyDescent="0.25">
      <c r="A6" s="31" t="s">
        <v>94</v>
      </c>
      <c r="B6" s="36"/>
      <c r="C6" s="34" t="e">
        <f>B14</f>
        <v>#VALUE!</v>
      </c>
      <c r="D6" s="34" t="e">
        <f t="shared" ref="D6:M6" si="0">C14</f>
        <v>#VALUE!</v>
      </c>
      <c r="E6" s="34" t="e">
        <f t="shared" si="0"/>
        <v>#VALUE!</v>
      </c>
      <c r="F6" s="34" t="e">
        <f t="shared" si="0"/>
        <v>#VALUE!</v>
      </c>
      <c r="G6" s="34" t="e">
        <f t="shared" si="0"/>
        <v>#VALUE!</v>
      </c>
      <c r="H6" s="34" t="e">
        <f t="shared" si="0"/>
        <v>#VALUE!</v>
      </c>
      <c r="I6" s="34" t="e">
        <f t="shared" si="0"/>
        <v>#VALUE!</v>
      </c>
      <c r="J6" s="34" t="e">
        <f t="shared" si="0"/>
        <v>#VALUE!</v>
      </c>
      <c r="K6" s="34" t="e">
        <f t="shared" si="0"/>
        <v>#VALUE!</v>
      </c>
      <c r="L6" s="34" t="e">
        <f t="shared" si="0"/>
        <v>#VALUE!</v>
      </c>
      <c r="M6" s="34" t="e">
        <f t="shared" si="0"/>
        <v>#VALUE!</v>
      </c>
    </row>
    <row r="7" spans="1:13" x14ac:dyDescent="0.25">
      <c r="A7" s="31" t="s">
        <v>95</v>
      </c>
      <c r="B7" s="34" t="e">
        <f>($G$44*'Sales Projections'!B6)+($I$45*SUM('Sales Projections'!B8,'Sales Projections'!B13,'Sales Projections'!B16,'Sales Projections'!B19))</f>
        <v>#VALUE!</v>
      </c>
      <c r="C7" s="34" t="e">
        <f>($G$44*'Sales Projections'!C6)+($I$45*SUM('Sales Projections'!C8,'Sales Projections'!C13,'Sales Projections'!C16,'Sales Projections'!C19))</f>
        <v>#VALUE!</v>
      </c>
      <c r="D7" s="34" t="e">
        <f>($G$44*'Sales Projections'!D6)+($I$45*SUM('Sales Projections'!D8,'Sales Projections'!D13,'Sales Projections'!D16,'Sales Projections'!D19))</f>
        <v>#VALUE!</v>
      </c>
      <c r="E7" s="34" t="e">
        <f>($G$44*'Sales Projections'!E6)+($I$45*SUM('Sales Projections'!E8,'Sales Projections'!E13,'Sales Projections'!E16,'Sales Projections'!E19))</f>
        <v>#VALUE!</v>
      </c>
      <c r="F7" s="34" t="e">
        <f>($G$44*'Sales Projections'!F6)+($I$45*SUM('Sales Projections'!F8,'Sales Projections'!F13,'Sales Projections'!F16,'Sales Projections'!F19))</f>
        <v>#VALUE!</v>
      </c>
      <c r="G7" s="34" t="e">
        <f>($G$44*'Sales Projections'!G6)+($I$45*SUM('Sales Projections'!G8,'Sales Projections'!G13,'Sales Projections'!G16,'Sales Projections'!G19))</f>
        <v>#VALUE!</v>
      </c>
      <c r="H7" s="34" t="e">
        <f>($G$44*'Sales Projections'!H6)+($I$45*SUM('Sales Projections'!H8,'Sales Projections'!H13,'Sales Projections'!H16,'Sales Projections'!H19))</f>
        <v>#VALUE!</v>
      </c>
      <c r="I7" s="34" t="e">
        <f>($G$44*'Sales Projections'!I6)+($I$45*SUM('Sales Projections'!I8,'Sales Projections'!I13,'Sales Projections'!I16,'Sales Projections'!I19))</f>
        <v>#VALUE!</v>
      </c>
      <c r="J7" s="34" t="e">
        <f>($G$44*'Sales Projections'!J6)+($I$45*SUM('Sales Projections'!J8,'Sales Projections'!J13,'Sales Projections'!J16,'Sales Projections'!J19))</f>
        <v>#VALUE!</v>
      </c>
      <c r="K7" s="34" t="e">
        <f>($G$44*'Sales Projections'!K6)+($I$45*SUM('Sales Projections'!K8,'Sales Projections'!K13,'Sales Projections'!K16,'Sales Projections'!K19))</f>
        <v>#VALUE!</v>
      </c>
      <c r="L7" s="34" t="e">
        <f>($G$44*'Sales Projections'!L6)+($I$45*SUM('Sales Projections'!L8,'Sales Projections'!L13,'Sales Projections'!L16,'Sales Projections'!L19))</f>
        <v>#VALUE!</v>
      </c>
      <c r="M7" s="34" t="e">
        <f>($G$44*'Sales Projections'!M6)+($I$45*SUM('Sales Projections'!M8,'Sales Projections'!M13,'Sales Projections'!M16,'Sales Projections'!M19))</f>
        <v>#VALUE!</v>
      </c>
    </row>
    <row r="8" spans="1:13" x14ac:dyDescent="0.25">
      <c r="A8" s="31" t="s">
        <v>96</v>
      </c>
      <c r="B8" s="34">
        <v>0</v>
      </c>
      <c r="C8" s="34" t="e">
        <f>'Proforma P&amp;L'!B10-B7</f>
        <v>#VALUE!</v>
      </c>
      <c r="D8" s="34" t="e">
        <f>'Proforma P&amp;L'!C10-C7</f>
        <v>#VALUE!</v>
      </c>
      <c r="E8" s="34" t="e">
        <f>'Proforma P&amp;L'!D10-D7</f>
        <v>#VALUE!</v>
      </c>
      <c r="F8" s="34" t="e">
        <f>'Proforma P&amp;L'!E10-E7</f>
        <v>#VALUE!</v>
      </c>
      <c r="G8" s="34" t="e">
        <f>'Proforma P&amp;L'!F10-F7</f>
        <v>#VALUE!</v>
      </c>
      <c r="H8" s="34" t="e">
        <f>'Proforma P&amp;L'!G10-G7</f>
        <v>#VALUE!</v>
      </c>
      <c r="I8" s="34" t="e">
        <f>'Proforma P&amp;L'!H10-H7</f>
        <v>#VALUE!</v>
      </c>
      <c r="J8" s="34" t="e">
        <f>'Proforma P&amp;L'!I10-I7</f>
        <v>#VALUE!</v>
      </c>
      <c r="K8" s="34" t="e">
        <f>'Proforma P&amp;L'!J10-J7</f>
        <v>#VALUE!</v>
      </c>
      <c r="L8" s="34" t="e">
        <f>'Proforma P&amp;L'!K10-K7</f>
        <v>#VALUE!</v>
      </c>
      <c r="M8" s="34" t="e">
        <f>'Proforma P&amp;L'!L10-L7</f>
        <v>#VALUE!</v>
      </c>
    </row>
    <row r="9" spans="1:13" x14ac:dyDescent="0.25">
      <c r="A9" s="31" t="s">
        <v>97</v>
      </c>
      <c r="B9" s="34" t="e">
        <f>'Proforma P&amp;L'!B16</f>
        <v>#VALUE!</v>
      </c>
      <c r="C9" s="34" t="e">
        <f>'Proforma P&amp;L'!C16</f>
        <v>#VALUE!</v>
      </c>
      <c r="D9" s="34" t="e">
        <f>'Proforma P&amp;L'!D16</f>
        <v>#VALUE!</v>
      </c>
      <c r="E9" s="34" t="e">
        <f>'Proforma P&amp;L'!E16</f>
        <v>#VALUE!</v>
      </c>
      <c r="F9" s="34" t="e">
        <f>'Proforma P&amp;L'!F16</f>
        <v>#VALUE!</v>
      </c>
      <c r="G9" s="34" t="e">
        <f>'Proforma P&amp;L'!G16</f>
        <v>#VALUE!</v>
      </c>
      <c r="H9" s="34" t="e">
        <f>'Proforma P&amp;L'!H16</f>
        <v>#VALUE!</v>
      </c>
      <c r="I9" s="34" t="e">
        <f>'Proforma P&amp;L'!I16</f>
        <v>#VALUE!</v>
      </c>
      <c r="J9" s="34" t="e">
        <f>'Proforma P&amp;L'!J16</f>
        <v>#VALUE!</v>
      </c>
      <c r="K9" s="34" t="e">
        <f>'Proforma P&amp;L'!K16</f>
        <v>#VALUE!</v>
      </c>
      <c r="L9" s="34" t="e">
        <f>'Proforma P&amp;L'!L16</f>
        <v>#VALUE!</v>
      </c>
      <c r="M9" s="34" t="e">
        <f>'Proforma P&amp;L'!M16</f>
        <v>#VALUE!</v>
      </c>
    </row>
    <row r="10" spans="1:13" x14ac:dyDescent="0.25">
      <c r="A10" s="31" t="s">
        <v>53</v>
      </c>
      <c r="B10" s="34" t="e">
        <f>'Proforma P&amp;L'!B44</f>
        <v>#VALUE!</v>
      </c>
      <c r="C10" s="34" t="e">
        <f>'Proforma P&amp;L'!C44</f>
        <v>#VALUE!</v>
      </c>
      <c r="D10" s="34" t="e">
        <f>'Proforma P&amp;L'!D44</f>
        <v>#VALUE!</v>
      </c>
      <c r="E10" s="34" t="e">
        <f>'Proforma P&amp;L'!E44</f>
        <v>#VALUE!</v>
      </c>
      <c r="F10" s="34" t="e">
        <f>'Proforma P&amp;L'!F44</f>
        <v>#VALUE!</v>
      </c>
      <c r="G10" s="34" t="e">
        <f>'Proforma P&amp;L'!G44</f>
        <v>#VALUE!</v>
      </c>
      <c r="H10" s="34" t="e">
        <f>'Proforma P&amp;L'!H44</f>
        <v>#VALUE!</v>
      </c>
      <c r="I10" s="34" t="e">
        <f>'Proforma P&amp;L'!I44</f>
        <v>#VALUE!</v>
      </c>
      <c r="J10" s="34" t="e">
        <f>'Proforma P&amp;L'!J44</f>
        <v>#VALUE!</v>
      </c>
      <c r="K10" s="34" t="e">
        <f>'Proforma P&amp;L'!K44</f>
        <v>#VALUE!</v>
      </c>
      <c r="L10" s="34" t="e">
        <f>'Proforma P&amp;L'!L44</f>
        <v>#VALUE!</v>
      </c>
      <c r="M10" s="34" t="e">
        <f>'Proforma P&amp;L'!M44</f>
        <v>#VALUE!</v>
      </c>
    </row>
    <row r="11" spans="1:13" x14ac:dyDescent="0.25">
      <c r="A11" s="31" t="s">
        <v>98</v>
      </c>
      <c r="B11" s="34">
        <f>'Proforma P&amp;L'!B48</f>
        <v>0</v>
      </c>
      <c r="C11" s="34">
        <f>'Proforma P&amp;L'!C48</f>
        <v>0</v>
      </c>
      <c r="D11" s="34">
        <f>'Proforma P&amp;L'!D48</f>
        <v>0</v>
      </c>
      <c r="E11" s="34">
        <f>'Proforma P&amp;L'!E48</f>
        <v>0</v>
      </c>
      <c r="F11" s="34">
        <f>'Proforma P&amp;L'!F48</f>
        <v>0</v>
      </c>
      <c r="G11" s="34">
        <f>'Proforma P&amp;L'!G48</f>
        <v>0</v>
      </c>
      <c r="H11" s="34">
        <f>'Proforma P&amp;L'!H48</f>
        <v>0</v>
      </c>
      <c r="I11" s="34">
        <f>'Proforma P&amp;L'!I48</f>
        <v>0</v>
      </c>
      <c r="J11" s="34">
        <f>'Proforma P&amp;L'!J48</f>
        <v>0</v>
      </c>
      <c r="K11" s="34">
        <f>'Proforma P&amp;L'!K48</f>
        <v>0</v>
      </c>
      <c r="L11" s="34">
        <f>'Proforma P&amp;L'!L48</f>
        <v>0</v>
      </c>
      <c r="M11" s="34">
        <f>'Proforma P&amp;L'!M48</f>
        <v>0</v>
      </c>
    </row>
    <row r="12" spans="1:13" x14ac:dyDescent="0.25">
      <c r="A12" s="31" t="s">
        <v>99</v>
      </c>
      <c r="B12" s="34">
        <f>'Proforma P&amp;L'!B36</f>
        <v>0</v>
      </c>
      <c r="C12" s="34">
        <f>'Proforma P&amp;L'!C36</f>
        <v>0</v>
      </c>
      <c r="D12" s="34">
        <f>'Proforma P&amp;L'!D36</f>
        <v>0</v>
      </c>
      <c r="E12" s="34">
        <f>'Proforma P&amp;L'!E36</f>
        <v>0</v>
      </c>
      <c r="F12" s="34">
        <f>'Proforma P&amp;L'!F36</f>
        <v>0</v>
      </c>
      <c r="G12" s="34">
        <f>'Proforma P&amp;L'!G36</f>
        <v>0</v>
      </c>
      <c r="H12" s="34">
        <f>'Proforma P&amp;L'!H36</f>
        <v>0</v>
      </c>
      <c r="I12" s="34">
        <f>'Proforma P&amp;L'!I36</f>
        <v>0</v>
      </c>
      <c r="J12" s="34">
        <f>'Proforma P&amp;L'!J36</f>
        <v>0</v>
      </c>
      <c r="K12" s="34">
        <f>'Proforma P&amp;L'!K36</f>
        <v>0</v>
      </c>
      <c r="L12" s="34">
        <f>'Proforma P&amp;L'!L36</f>
        <v>0</v>
      </c>
      <c r="M12" s="34">
        <f>'Proforma P&amp;L'!M36</f>
        <v>0</v>
      </c>
    </row>
    <row r="13" spans="1:13" x14ac:dyDescent="0.25">
      <c r="A13" s="3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x14ac:dyDescent="0.25">
      <c r="A14" s="31" t="s">
        <v>100</v>
      </c>
      <c r="B14" s="34" t="e">
        <f>B6+B7+B8-B9-B10-B11+B12</f>
        <v>#VALUE!</v>
      </c>
      <c r="C14" s="34" t="e">
        <f t="shared" ref="C14:M14" si="1">C6+C7+C8-C9-C10-C11+C12</f>
        <v>#VALUE!</v>
      </c>
      <c r="D14" s="34" t="e">
        <f t="shared" si="1"/>
        <v>#VALUE!</v>
      </c>
      <c r="E14" s="34" t="e">
        <f t="shared" si="1"/>
        <v>#VALUE!</v>
      </c>
      <c r="F14" s="34" t="e">
        <f t="shared" si="1"/>
        <v>#VALUE!</v>
      </c>
      <c r="G14" s="34" t="e">
        <f t="shared" si="1"/>
        <v>#VALUE!</v>
      </c>
      <c r="H14" s="34" t="e">
        <f t="shared" si="1"/>
        <v>#VALUE!</v>
      </c>
      <c r="I14" s="34" t="e">
        <f t="shared" si="1"/>
        <v>#VALUE!</v>
      </c>
      <c r="J14" s="34" t="e">
        <f t="shared" si="1"/>
        <v>#VALUE!</v>
      </c>
      <c r="K14" s="34" t="e">
        <f t="shared" si="1"/>
        <v>#VALUE!</v>
      </c>
      <c r="L14" s="34" t="e">
        <f t="shared" si="1"/>
        <v>#VALUE!</v>
      </c>
      <c r="M14" s="34" t="e">
        <f t="shared" si="1"/>
        <v>#VALUE!</v>
      </c>
    </row>
    <row r="15" spans="1:13" x14ac:dyDescent="0.25">
      <c r="A15" s="3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5.75" thickBot="1" x14ac:dyDescent="0.3">
      <c r="A16" s="31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ht="15.75" thickBot="1" x14ac:dyDescent="0.3">
      <c r="A17" s="33" t="s">
        <v>33</v>
      </c>
      <c r="B17" s="33">
        <v>13</v>
      </c>
      <c r="C17" s="33">
        <v>14</v>
      </c>
      <c r="D17" s="33">
        <v>15</v>
      </c>
      <c r="E17" s="33">
        <v>16</v>
      </c>
      <c r="F17" s="33">
        <v>17</v>
      </c>
      <c r="G17" s="33">
        <v>18</v>
      </c>
      <c r="H17" s="33">
        <v>19</v>
      </c>
      <c r="I17" s="33">
        <v>20</v>
      </c>
      <c r="J17" s="33">
        <v>21</v>
      </c>
      <c r="K17" s="33">
        <v>22</v>
      </c>
      <c r="L17" s="33">
        <v>23</v>
      </c>
      <c r="M17" s="33">
        <v>24</v>
      </c>
    </row>
    <row r="18" spans="1:13" x14ac:dyDescent="0.25">
      <c r="A18" s="31" t="s">
        <v>94</v>
      </c>
      <c r="B18" s="34" t="e">
        <f>M14</f>
        <v>#VALUE!</v>
      </c>
      <c r="C18" s="34" t="e">
        <f>B26</f>
        <v>#VALUE!</v>
      </c>
      <c r="D18" s="34" t="e">
        <f t="shared" ref="D18:M18" si="2">C26</f>
        <v>#VALUE!</v>
      </c>
      <c r="E18" s="34" t="e">
        <f t="shared" si="2"/>
        <v>#VALUE!</v>
      </c>
      <c r="F18" s="34" t="e">
        <f t="shared" si="2"/>
        <v>#VALUE!</v>
      </c>
      <c r="G18" s="34" t="e">
        <f t="shared" si="2"/>
        <v>#VALUE!</v>
      </c>
      <c r="H18" s="34" t="e">
        <f t="shared" si="2"/>
        <v>#VALUE!</v>
      </c>
      <c r="I18" s="34" t="e">
        <f t="shared" si="2"/>
        <v>#VALUE!</v>
      </c>
      <c r="J18" s="34" t="e">
        <f t="shared" si="2"/>
        <v>#VALUE!</v>
      </c>
      <c r="K18" s="34" t="e">
        <f t="shared" si="2"/>
        <v>#VALUE!</v>
      </c>
      <c r="L18" s="34" t="e">
        <f t="shared" si="2"/>
        <v>#VALUE!</v>
      </c>
      <c r="M18" s="34" t="e">
        <f t="shared" si="2"/>
        <v>#VALUE!</v>
      </c>
    </row>
    <row r="19" spans="1:13" x14ac:dyDescent="0.25">
      <c r="A19" s="31" t="s">
        <v>95</v>
      </c>
      <c r="B19" s="34" t="e">
        <f>($G$44*'Sales Projections'!B26)+($I$45*(SUM('Sales Projections'!B28,'Sales Projections'!B33,'Sales Projections'!B36,'Sales Projections'!B39)))</f>
        <v>#VALUE!</v>
      </c>
      <c r="C19" s="34" t="e">
        <f>($G$44*'Sales Projections'!C26)+($I$45*(SUM('Sales Projections'!C28,'Sales Projections'!C33,'Sales Projections'!C36,'Sales Projections'!C39)))</f>
        <v>#VALUE!</v>
      </c>
      <c r="D19" s="34" t="e">
        <f>($G$44*'Sales Projections'!D26)+($I$45*(SUM('Sales Projections'!D28,'Sales Projections'!D33,'Sales Projections'!D36,'Sales Projections'!D39)))</f>
        <v>#VALUE!</v>
      </c>
      <c r="E19" s="34" t="e">
        <f>($G$44*'Sales Projections'!E26)+($I$45*(SUM('Sales Projections'!E28,'Sales Projections'!E33,'Sales Projections'!E36,'Sales Projections'!E39)))</f>
        <v>#VALUE!</v>
      </c>
      <c r="F19" s="34" t="e">
        <f>($G$44*'Sales Projections'!F26)+($I$45*(SUM('Sales Projections'!F28,'Sales Projections'!F33,'Sales Projections'!F36,'Sales Projections'!F39)))</f>
        <v>#VALUE!</v>
      </c>
      <c r="G19" s="34" t="e">
        <f>($G$44*'Sales Projections'!G26)+($I$45*(SUM('Sales Projections'!G28,'Sales Projections'!G33,'Sales Projections'!G36,'Sales Projections'!G39)))</f>
        <v>#VALUE!</v>
      </c>
      <c r="H19" s="34" t="e">
        <f>($G$44*'Sales Projections'!H26)+($I$45*(SUM('Sales Projections'!H28,'Sales Projections'!H33,'Sales Projections'!H36,'Sales Projections'!H39)))</f>
        <v>#VALUE!</v>
      </c>
      <c r="I19" s="34" t="e">
        <f>($G$44*'Sales Projections'!I26)+($I$45*(SUM('Sales Projections'!I28,'Sales Projections'!I33,'Sales Projections'!I36,'Sales Projections'!I39)))</f>
        <v>#VALUE!</v>
      </c>
      <c r="J19" s="34" t="e">
        <f>($G$44*'Sales Projections'!J26)+($I$45*(SUM('Sales Projections'!J28,'Sales Projections'!J33,'Sales Projections'!J36,'Sales Projections'!J39)))</f>
        <v>#VALUE!</v>
      </c>
      <c r="K19" s="34" t="e">
        <f>($G$44*'Sales Projections'!K26)+($I$45*(SUM('Sales Projections'!K28,'Sales Projections'!K33,'Sales Projections'!K36,'Sales Projections'!K39)))</f>
        <v>#VALUE!</v>
      </c>
      <c r="L19" s="34" t="e">
        <f>($G$44*'Sales Projections'!L26)+($I$45*(SUM('Sales Projections'!L28,'Sales Projections'!L33,'Sales Projections'!L36,'Sales Projections'!L39)))</f>
        <v>#VALUE!</v>
      </c>
      <c r="M19" s="34" t="e">
        <f>($G$44*'Sales Projections'!M26)+($I$45*(SUM('Sales Projections'!M28,'Sales Projections'!M33,'Sales Projections'!M36,'Sales Projections'!M39)))</f>
        <v>#VALUE!</v>
      </c>
    </row>
    <row r="20" spans="1:13" x14ac:dyDescent="0.25">
      <c r="A20" s="31" t="s">
        <v>96</v>
      </c>
      <c r="B20" s="34" t="e">
        <f>'Proforma P&amp;L'!M10-'Proforma Cash Flow'!M7</f>
        <v>#VALUE!</v>
      </c>
      <c r="C20" s="34" t="e">
        <f>'Proforma P&amp;L'!B63-'Proforma Cash Flow'!B19</f>
        <v>#VALUE!</v>
      </c>
      <c r="D20" s="34" t="e">
        <f>'Proforma P&amp;L'!C63-'Proforma Cash Flow'!C19</f>
        <v>#VALUE!</v>
      </c>
      <c r="E20" s="34" t="e">
        <f>'Proforma P&amp;L'!D63-'Proforma Cash Flow'!D19</f>
        <v>#VALUE!</v>
      </c>
      <c r="F20" s="34" t="e">
        <f>'Proforma P&amp;L'!E63-'Proforma Cash Flow'!E19</f>
        <v>#VALUE!</v>
      </c>
      <c r="G20" s="34" t="e">
        <f>'Proforma P&amp;L'!F63-'Proforma Cash Flow'!F19</f>
        <v>#VALUE!</v>
      </c>
      <c r="H20" s="34" t="e">
        <f>'Proforma P&amp;L'!G63-'Proforma Cash Flow'!G19</f>
        <v>#VALUE!</v>
      </c>
      <c r="I20" s="34" t="e">
        <f>'Proforma P&amp;L'!H63-'Proforma Cash Flow'!H19</f>
        <v>#VALUE!</v>
      </c>
      <c r="J20" s="34" t="e">
        <f>'Proforma P&amp;L'!I63-'Proforma Cash Flow'!I19</f>
        <v>#VALUE!</v>
      </c>
      <c r="K20" s="34" t="e">
        <f>'Proforma P&amp;L'!J63-'Proforma Cash Flow'!J19</f>
        <v>#VALUE!</v>
      </c>
      <c r="L20" s="34" t="e">
        <f>'Proforma P&amp;L'!K63-'Proforma Cash Flow'!K19</f>
        <v>#VALUE!</v>
      </c>
      <c r="M20" s="34" t="e">
        <f>'Proforma P&amp;L'!L63-'Proforma Cash Flow'!L19</f>
        <v>#VALUE!</v>
      </c>
    </row>
    <row r="21" spans="1:13" x14ac:dyDescent="0.25">
      <c r="A21" s="31" t="s">
        <v>97</v>
      </c>
      <c r="B21" s="34" t="e">
        <f>'Proforma P&amp;L'!B69</f>
        <v>#VALUE!</v>
      </c>
      <c r="C21" s="34" t="e">
        <f>'Proforma P&amp;L'!C69</f>
        <v>#VALUE!</v>
      </c>
      <c r="D21" s="34" t="e">
        <f>'Proforma P&amp;L'!D69</f>
        <v>#VALUE!</v>
      </c>
      <c r="E21" s="34" t="e">
        <f>'Proforma P&amp;L'!E69</f>
        <v>#VALUE!</v>
      </c>
      <c r="F21" s="34" t="e">
        <f>'Proforma P&amp;L'!F69</f>
        <v>#VALUE!</v>
      </c>
      <c r="G21" s="34" t="e">
        <f>'Proforma P&amp;L'!G69</f>
        <v>#VALUE!</v>
      </c>
      <c r="H21" s="34" t="e">
        <f>'Proforma P&amp;L'!H69</f>
        <v>#VALUE!</v>
      </c>
      <c r="I21" s="34" t="e">
        <f>'Proforma P&amp;L'!I69</f>
        <v>#VALUE!</v>
      </c>
      <c r="J21" s="34" t="e">
        <f>'Proforma P&amp;L'!J69</f>
        <v>#VALUE!</v>
      </c>
      <c r="K21" s="34" t="e">
        <f>'Proforma P&amp;L'!K69</f>
        <v>#VALUE!</v>
      </c>
      <c r="L21" s="34" t="e">
        <f>'Proforma P&amp;L'!L69</f>
        <v>#VALUE!</v>
      </c>
      <c r="M21" s="34" t="e">
        <f>'Proforma P&amp;L'!M69</f>
        <v>#VALUE!</v>
      </c>
    </row>
    <row r="22" spans="1:13" x14ac:dyDescent="0.25">
      <c r="A22" s="31" t="s">
        <v>53</v>
      </c>
      <c r="B22" s="34" t="e">
        <f>'Proforma P&amp;L'!B97</f>
        <v>#VALUE!</v>
      </c>
      <c r="C22" s="34" t="e">
        <f>'Proforma P&amp;L'!C97</f>
        <v>#VALUE!</v>
      </c>
      <c r="D22" s="34" t="e">
        <f>'Proforma P&amp;L'!D97</f>
        <v>#VALUE!</v>
      </c>
      <c r="E22" s="34" t="e">
        <f>'Proforma P&amp;L'!E97</f>
        <v>#VALUE!</v>
      </c>
      <c r="F22" s="34" t="e">
        <f>'Proforma P&amp;L'!F97</f>
        <v>#VALUE!</v>
      </c>
      <c r="G22" s="34" t="e">
        <f>'Proforma P&amp;L'!G97</f>
        <v>#VALUE!</v>
      </c>
      <c r="H22" s="34" t="e">
        <f>'Proforma P&amp;L'!H97</f>
        <v>#VALUE!</v>
      </c>
      <c r="I22" s="34" t="e">
        <f>'Proforma P&amp;L'!I97</f>
        <v>#VALUE!</v>
      </c>
      <c r="J22" s="34" t="e">
        <f>'Proforma P&amp;L'!J97</f>
        <v>#VALUE!</v>
      </c>
      <c r="K22" s="34" t="e">
        <f>'Proforma P&amp;L'!K97</f>
        <v>#VALUE!</v>
      </c>
      <c r="L22" s="34" t="e">
        <f>'Proforma P&amp;L'!L97</f>
        <v>#VALUE!</v>
      </c>
      <c r="M22" s="34" t="e">
        <f>'Proforma P&amp;L'!M97</f>
        <v>#VALUE!</v>
      </c>
    </row>
    <row r="23" spans="1:13" x14ac:dyDescent="0.25">
      <c r="A23" s="31" t="s">
        <v>98</v>
      </c>
      <c r="B23" s="34">
        <f>'Proforma P&amp;L'!B101</f>
        <v>0</v>
      </c>
      <c r="C23" s="34">
        <f>'Proforma P&amp;L'!C101</f>
        <v>0</v>
      </c>
      <c r="D23" s="34">
        <f>'Proforma P&amp;L'!D101</f>
        <v>0</v>
      </c>
      <c r="E23" s="34">
        <f>'Proforma P&amp;L'!E101</f>
        <v>0</v>
      </c>
      <c r="F23" s="34">
        <f>'Proforma P&amp;L'!F101</f>
        <v>0</v>
      </c>
      <c r="G23" s="34">
        <f>'Proforma P&amp;L'!G101</f>
        <v>0</v>
      </c>
      <c r="H23" s="34">
        <f>'Proforma P&amp;L'!H101</f>
        <v>0</v>
      </c>
      <c r="I23" s="34">
        <f>'Proforma P&amp;L'!I101</f>
        <v>0</v>
      </c>
      <c r="J23" s="34">
        <f>'Proforma P&amp;L'!J101</f>
        <v>0</v>
      </c>
      <c r="K23" s="34">
        <f>'Proforma P&amp;L'!K101</f>
        <v>0</v>
      </c>
      <c r="L23" s="34">
        <f>'Proforma P&amp;L'!L101</f>
        <v>0</v>
      </c>
      <c r="M23" s="34">
        <f>'Proforma P&amp;L'!M101</f>
        <v>0</v>
      </c>
    </row>
    <row r="24" spans="1:13" x14ac:dyDescent="0.25">
      <c r="A24" s="31" t="s">
        <v>99</v>
      </c>
      <c r="B24" s="34">
        <f>'Proforma P&amp;L'!B89</f>
        <v>0</v>
      </c>
      <c r="C24" s="34">
        <f>'Proforma P&amp;L'!C89</f>
        <v>0</v>
      </c>
      <c r="D24" s="34">
        <f>'Proforma P&amp;L'!D89</f>
        <v>0</v>
      </c>
      <c r="E24" s="34">
        <f>'Proforma P&amp;L'!E89</f>
        <v>0</v>
      </c>
      <c r="F24" s="34">
        <f>'Proforma P&amp;L'!F89</f>
        <v>0</v>
      </c>
      <c r="G24" s="34">
        <f>'Proforma P&amp;L'!G89</f>
        <v>0</v>
      </c>
      <c r="H24" s="34">
        <f>'Proforma P&amp;L'!H89</f>
        <v>0</v>
      </c>
      <c r="I24" s="34">
        <f>'Proforma P&amp;L'!I89</f>
        <v>0</v>
      </c>
      <c r="J24" s="34">
        <f>'Proforma P&amp;L'!J89</f>
        <v>0</v>
      </c>
      <c r="K24" s="34">
        <f>'Proforma P&amp;L'!K89</f>
        <v>0</v>
      </c>
      <c r="L24" s="34">
        <f>'Proforma P&amp;L'!L89</f>
        <v>0</v>
      </c>
      <c r="M24" s="34">
        <f>'Proforma P&amp;L'!M89</f>
        <v>0</v>
      </c>
    </row>
    <row r="25" spans="1:13" x14ac:dyDescent="0.25">
      <c r="A25" s="31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x14ac:dyDescent="0.25">
      <c r="A26" s="31" t="s">
        <v>100</v>
      </c>
      <c r="B26" s="34" t="e">
        <f>B18+B19+B20-B21-B22-B23+B24</f>
        <v>#VALUE!</v>
      </c>
      <c r="C26" s="34" t="e">
        <f t="shared" ref="C26:M26" si="3">C18+C19+C20-C21-C22-C23+C24</f>
        <v>#VALUE!</v>
      </c>
      <c r="D26" s="34" t="e">
        <f t="shared" si="3"/>
        <v>#VALUE!</v>
      </c>
      <c r="E26" s="34" t="e">
        <f t="shared" si="3"/>
        <v>#VALUE!</v>
      </c>
      <c r="F26" s="34" t="e">
        <f t="shared" si="3"/>
        <v>#VALUE!</v>
      </c>
      <c r="G26" s="34" t="e">
        <f t="shared" si="3"/>
        <v>#VALUE!</v>
      </c>
      <c r="H26" s="34" t="e">
        <f t="shared" si="3"/>
        <v>#VALUE!</v>
      </c>
      <c r="I26" s="34" t="e">
        <f t="shared" si="3"/>
        <v>#VALUE!</v>
      </c>
      <c r="J26" s="34" t="e">
        <f t="shared" si="3"/>
        <v>#VALUE!</v>
      </c>
      <c r="K26" s="34" t="e">
        <f t="shared" si="3"/>
        <v>#VALUE!</v>
      </c>
      <c r="L26" s="34" t="e">
        <f t="shared" si="3"/>
        <v>#VALUE!</v>
      </c>
      <c r="M26" s="34" t="e">
        <f t="shared" si="3"/>
        <v>#VALUE!</v>
      </c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5.75" thickBot="1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5.75" thickBot="1" x14ac:dyDescent="0.3">
      <c r="A29" s="33" t="s">
        <v>34</v>
      </c>
      <c r="B29" s="33">
        <v>25</v>
      </c>
      <c r="C29" s="33">
        <v>26</v>
      </c>
      <c r="D29" s="33">
        <v>27</v>
      </c>
      <c r="E29" s="33">
        <v>28</v>
      </c>
      <c r="F29" s="33">
        <v>29</v>
      </c>
      <c r="G29" s="33">
        <v>30</v>
      </c>
      <c r="H29" s="33">
        <v>31</v>
      </c>
      <c r="I29" s="33">
        <v>32</v>
      </c>
      <c r="J29" s="33">
        <v>33</v>
      </c>
      <c r="K29" s="33">
        <v>34</v>
      </c>
      <c r="L29" s="33">
        <v>35</v>
      </c>
      <c r="M29" s="33">
        <v>36</v>
      </c>
    </row>
    <row r="30" spans="1:13" x14ac:dyDescent="0.25">
      <c r="A30" s="31" t="s">
        <v>94</v>
      </c>
      <c r="B30" s="34" t="e">
        <f>M26</f>
        <v>#VALUE!</v>
      </c>
      <c r="C30" s="34" t="e">
        <f>B38</f>
        <v>#VALUE!</v>
      </c>
      <c r="D30" s="34" t="e">
        <f t="shared" ref="D30:L30" si="4">C38</f>
        <v>#VALUE!</v>
      </c>
      <c r="E30" s="34" t="e">
        <f t="shared" si="4"/>
        <v>#VALUE!</v>
      </c>
      <c r="F30" s="34" t="e">
        <f t="shared" si="4"/>
        <v>#VALUE!</v>
      </c>
      <c r="G30" s="34" t="e">
        <f t="shared" si="4"/>
        <v>#VALUE!</v>
      </c>
      <c r="H30" s="34" t="e">
        <f t="shared" si="4"/>
        <v>#VALUE!</v>
      </c>
      <c r="I30" s="34" t="e">
        <f t="shared" si="4"/>
        <v>#VALUE!</v>
      </c>
      <c r="J30" s="34" t="e">
        <f t="shared" si="4"/>
        <v>#VALUE!</v>
      </c>
      <c r="K30" s="34" t="e">
        <f t="shared" si="4"/>
        <v>#VALUE!</v>
      </c>
      <c r="L30" s="34" t="e">
        <f t="shared" si="4"/>
        <v>#VALUE!</v>
      </c>
      <c r="M30" s="34" t="e">
        <f>L38</f>
        <v>#VALUE!</v>
      </c>
    </row>
    <row r="31" spans="1:13" x14ac:dyDescent="0.25">
      <c r="A31" s="31" t="s">
        <v>95</v>
      </c>
      <c r="B31" s="34" t="e">
        <f>($G$44*'Sales Projections'!B47)+($I$45*(SUM('Sales Projections'!B49,'Sales Projections'!B54,'Sales Projections'!B57,'Sales Projections'!B60)))</f>
        <v>#VALUE!</v>
      </c>
      <c r="C31" s="34" t="e">
        <f>($G$44*'Sales Projections'!C47)+($I$45*(SUM('Sales Projections'!C49,'Sales Projections'!C54,'Sales Projections'!C57,'Sales Projections'!C60)))</f>
        <v>#VALUE!</v>
      </c>
      <c r="D31" s="34" t="e">
        <f>($G$44*'Sales Projections'!D47)+($I$45*(SUM('Sales Projections'!D49,'Sales Projections'!D54,'Sales Projections'!D57,'Sales Projections'!D60)))</f>
        <v>#VALUE!</v>
      </c>
      <c r="E31" s="34" t="e">
        <f>($G$44*'Sales Projections'!E47)+($I$45*(SUM('Sales Projections'!E49,'Sales Projections'!E54,'Sales Projections'!E57,'Sales Projections'!E60)))</f>
        <v>#VALUE!</v>
      </c>
      <c r="F31" s="34" t="e">
        <f>($G$44*'Sales Projections'!F47)+($I$45*(SUM('Sales Projections'!F49,'Sales Projections'!F54,'Sales Projections'!F57,'Sales Projections'!F60)))</f>
        <v>#VALUE!</v>
      </c>
      <c r="G31" s="34" t="e">
        <f>($G$44*'Sales Projections'!G47)+($I$45*(SUM('Sales Projections'!G49,'Sales Projections'!G54,'Sales Projections'!G57,'Sales Projections'!G60)))</f>
        <v>#VALUE!</v>
      </c>
      <c r="H31" s="34" t="e">
        <f>($G$44*'Sales Projections'!H47)+($I$45*(SUM('Sales Projections'!H49,'Sales Projections'!H54,'Sales Projections'!H57,'Sales Projections'!H60)))</f>
        <v>#VALUE!</v>
      </c>
      <c r="I31" s="34" t="e">
        <f>($G$44*'Sales Projections'!I47)+($I$45*(SUM('Sales Projections'!I49,'Sales Projections'!I54,'Sales Projections'!I57,'Sales Projections'!I60)))</f>
        <v>#VALUE!</v>
      </c>
      <c r="J31" s="34" t="e">
        <f>($G$44*'Sales Projections'!J47)+($I$45*(SUM('Sales Projections'!J49,'Sales Projections'!J54,'Sales Projections'!J57,'Sales Projections'!J60)))</f>
        <v>#VALUE!</v>
      </c>
      <c r="K31" s="34" t="e">
        <f>($G$44*'Sales Projections'!K47)+($I$45*(SUM('Sales Projections'!K49,'Sales Projections'!K54,'Sales Projections'!K57,'Sales Projections'!K60)))</f>
        <v>#VALUE!</v>
      </c>
      <c r="L31" s="34" t="e">
        <f>($G$44*'Sales Projections'!L47)+($I$45*(SUM('Sales Projections'!L49,'Sales Projections'!L54,'Sales Projections'!L57,'Sales Projections'!L60)))</f>
        <v>#VALUE!</v>
      </c>
      <c r="M31" s="34" t="e">
        <f>($G$44*'Sales Projections'!M47)+($I$45*(SUM('Sales Projections'!M49,'Sales Projections'!M54,'Sales Projections'!M57,'Sales Projections'!M60)))</f>
        <v>#VALUE!</v>
      </c>
    </row>
    <row r="32" spans="1:13" x14ac:dyDescent="0.25">
      <c r="A32" s="31" t="s">
        <v>96</v>
      </c>
      <c r="B32" s="34" t="e">
        <f>'Proforma P&amp;L'!M63-'Proforma Cash Flow'!M19</f>
        <v>#VALUE!</v>
      </c>
      <c r="C32" s="34" t="e">
        <f>'Proforma P&amp;L'!B114-'Proforma Cash Flow'!B31</f>
        <v>#VALUE!</v>
      </c>
      <c r="D32" s="34" t="e">
        <f>'Proforma P&amp;L'!C114-'Proforma Cash Flow'!C31</f>
        <v>#VALUE!</v>
      </c>
      <c r="E32" s="34" t="e">
        <f>'Proforma P&amp;L'!D114-'Proforma Cash Flow'!D31</f>
        <v>#VALUE!</v>
      </c>
      <c r="F32" s="34" t="e">
        <f>'Proforma P&amp;L'!E114-'Proforma Cash Flow'!E31</f>
        <v>#VALUE!</v>
      </c>
      <c r="G32" s="34" t="e">
        <f>'Proforma P&amp;L'!F114-'Proforma Cash Flow'!F31</f>
        <v>#VALUE!</v>
      </c>
      <c r="H32" s="34" t="e">
        <f>'Proforma P&amp;L'!G114-'Proforma Cash Flow'!G31</f>
        <v>#VALUE!</v>
      </c>
      <c r="I32" s="34" t="e">
        <f>'Proforma P&amp;L'!H114-'Proforma Cash Flow'!H31</f>
        <v>#VALUE!</v>
      </c>
      <c r="J32" s="34" t="e">
        <f>'Proforma P&amp;L'!I114-'Proforma Cash Flow'!I31</f>
        <v>#VALUE!</v>
      </c>
      <c r="K32" s="34" t="e">
        <f>'Proforma P&amp;L'!J114-'Proforma Cash Flow'!J31</f>
        <v>#VALUE!</v>
      </c>
      <c r="L32" s="34" t="e">
        <f>'Proforma P&amp;L'!K114-'Proforma Cash Flow'!K31</f>
        <v>#VALUE!</v>
      </c>
      <c r="M32" s="34" t="e">
        <f>'Proforma P&amp;L'!L114-'Proforma Cash Flow'!L31</f>
        <v>#VALUE!</v>
      </c>
    </row>
    <row r="33" spans="1:13" x14ac:dyDescent="0.25">
      <c r="A33" s="31" t="s">
        <v>97</v>
      </c>
      <c r="B33" s="34" t="e">
        <f>'Proforma P&amp;L'!B120</f>
        <v>#VALUE!</v>
      </c>
      <c r="C33" s="34" t="e">
        <f>'Proforma P&amp;L'!C120</f>
        <v>#VALUE!</v>
      </c>
      <c r="D33" s="34" t="e">
        <f>'Proforma P&amp;L'!D120</f>
        <v>#VALUE!</v>
      </c>
      <c r="E33" s="34" t="e">
        <f>'Proforma P&amp;L'!E120</f>
        <v>#VALUE!</v>
      </c>
      <c r="F33" s="34" t="e">
        <f>'Proforma P&amp;L'!F120</f>
        <v>#VALUE!</v>
      </c>
      <c r="G33" s="34" t="e">
        <f>'Proforma P&amp;L'!G120</f>
        <v>#VALUE!</v>
      </c>
      <c r="H33" s="34" t="e">
        <f>'Proforma P&amp;L'!H120</f>
        <v>#VALUE!</v>
      </c>
      <c r="I33" s="34" t="e">
        <f>'Proforma P&amp;L'!I120</f>
        <v>#VALUE!</v>
      </c>
      <c r="J33" s="34" t="e">
        <f>'Proforma P&amp;L'!J120</f>
        <v>#VALUE!</v>
      </c>
      <c r="K33" s="34" t="e">
        <f>'Proforma P&amp;L'!K120</f>
        <v>#VALUE!</v>
      </c>
      <c r="L33" s="34" t="e">
        <f>'Proforma P&amp;L'!L120</f>
        <v>#VALUE!</v>
      </c>
      <c r="M33" s="34" t="e">
        <f>'Proforma P&amp;L'!M120</f>
        <v>#VALUE!</v>
      </c>
    </row>
    <row r="34" spans="1:13" x14ac:dyDescent="0.25">
      <c r="A34" s="31" t="s">
        <v>53</v>
      </c>
      <c r="B34" s="34" t="e">
        <f>'Proforma P&amp;L'!B148</f>
        <v>#VALUE!</v>
      </c>
      <c r="C34" s="34" t="e">
        <f>'Proforma P&amp;L'!C148</f>
        <v>#VALUE!</v>
      </c>
      <c r="D34" s="34" t="e">
        <f>'Proforma P&amp;L'!D148</f>
        <v>#VALUE!</v>
      </c>
      <c r="E34" s="34" t="e">
        <f>'Proforma P&amp;L'!E148</f>
        <v>#VALUE!</v>
      </c>
      <c r="F34" s="34" t="e">
        <f>'Proforma P&amp;L'!F148</f>
        <v>#VALUE!</v>
      </c>
      <c r="G34" s="34" t="e">
        <f>'Proforma P&amp;L'!G148</f>
        <v>#VALUE!</v>
      </c>
      <c r="H34" s="34" t="e">
        <f>'Proforma P&amp;L'!H148</f>
        <v>#VALUE!</v>
      </c>
      <c r="I34" s="34" t="e">
        <f>'Proforma P&amp;L'!I148</f>
        <v>#VALUE!</v>
      </c>
      <c r="J34" s="34" t="e">
        <f>'Proforma P&amp;L'!J148</f>
        <v>#VALUE!</v>
      </c>
      <c r="K34" s="34" t="e">
        <f>'Proforma P&amp;L'!K148</f>
        <v>#VALUE!</v>
      </c>
      <c r="L34" s="34" t="e">
        <f>'Proforma P&amp;L'!L148</f>
        <v>#VALUE!</v>
      </c>
      <c r="M34" s="34" t="e">
        <f>'Proforma P&amp;L'!M148</f>
        <v>#VALUE!</v>
      </c>
    </row>
    <row r="35" spans="1:13" x14ac:dyDescent="0.25">
      <c r="A35" s="31" t="s">
        <v>98</v>
      </c>
      <c r="B35" s="34">
        <f>'Proforma P&amp;L'!B152</f>
        <v>0</v>
      </c>
      <c r="C35" s="34">
        <f>'Proforma P&amp;L'!C152</f>
        <v>0</v>
      </c>
      <c r="D35" s="34">
        <f>'Proforma P&amp;L'!D152</f>
        <v>0</v>
      </c>
      <c r="E35" s="34">
        <f>'Proforma P&amp;L'!E152</f>
        <v>0</v>
      </c>
      <c r="F35" s="34">
        <f>'Proforma P&amp;L'!F152</f>
        <v>0</v>
      </c>
      <c r="G35" s="34">
        <f>'Proforma P&amp;L'!G152</f>
        <v>0</v>
      </c>
      <c r="H35" s="34">
        <f>'Proforma P&amp;L'!H152</f>
        <v>0</v>
      </c>
      <c r="I35" s="34">
        <f>'Proforma P&amp;L'!I152</f>
        <v>0</v>
      </c>
      <c r="J35" s="34">
        <f>'Proforma P&amp;L'!J152</f>
        <v>0</v>
      </c>
      <c r="K35" s="34">
        <f>'Proforma P&amp;L'!K152</f>
        <v>0</v>
      </c>
      <c r="L35" s="34">
        <f>'Proforma P&amp;L'!L152</f>
        <v>0</v>
      </c>
      <c r="M35" s="34">
        <f>'Proforma P&amp;L'!M152</f>
        <v>0</v>
      </c>
    </row>
    <row r="36" spans="1:13" x14ac:dyDescent="0.25">
      <c r="A36" s="31" t="s">
        <v>99</v>
      </c>
      <c r="B36" s="34">
        <f>'Proforma P&amp;L'!B140</f>
        <v>0</v>
      </c>
      <c r="C36" s="34">
        <f>'Proforma P&amp;L'!C140</f>
        <v>0</v>
      </c>
      <c r="D36" s="34">
        <f>'Proforma P&amp;L'!D140</f>
        <v>0</v>
      </c>
      <c r="E36" s="34">
        <f>'Proforma P&amp;L'!E140</f>
        <v>0</v>
      </c>
      <c r="F36" s="34">
        <f>'Proforma P&amp;L'!F140</f>
        <v>0</v>
      </c>
      <c r="G36" s="34">
        <f>'Proforma P&amp;L'!G140</f>
        <v>0</v>
      </c>
      <c r="H36" s="34">
        <f>'Proforma P&amp;L'!H140</f>
        <v>0</v>
      </c>
      <c r="I36" s="34">
        <f>'Proforma P&amp;L'!I140</f>
        <v>0</v>
      </c>
      <c r="J36" s="34">
        <f>'Proforma P&amp;L'!J140</f>
        <v>0</v>
      </c>
      <c r="K36" s="34">
        <f>'Proforma P&amp;L'!K140</f>
        <v>0</v>
      </c>
      <c r="L36" s="34">
        <f>'Proforma P&amp;L'!L140</f>
        <v>0</v>
      </c>
      <c r="M36" s="34">
        <f>'Proforma P&amp;L'!M140</f>
        <v>0</v>
      </c>
    </row>
    <row r="37" spans="1:13" x14ac:dyDescent="0.25">
      <c r="A37" s="3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1:13" x14ac:dyDescent="0.25">
      <c r="A38" s="31" t="s">
        <v>100</v>
      </c>
      <c r="B38" s="34" t="e">
        <f>B30+B31+B32-B33-B34-B35+B36</f>
        <v>#VALUE!</v>
      </c>
      <c r="C38" s="34" t="e">
        <f t="shared" ref="C38:M38" si="5">C30+C31+C32-C33-C34-C35+C36</f>
        <v>#VALUE!</v>
      </c>
      <c r="D38" s="34" t="e">
        <f t="shared" si="5"/>
        <v>#VALUE!</v>
      </c>
      <c r="E38" s="34" t="e">
        <f t="shared" si="5"/>
        <v>#VALUE!</v>
      </c>
      <c r="F38" s="34" t="e">
        <f t="shared" si="5"/>
        <v>#VALUE!</v>
      </c>
      <c r="G38" s="34" t="e">
        <f t="shared" si="5"/>
        <v>#VALUE!</v>
      </c>
      <c r="H38" s="34" t="e">
        <f t="shared" si="5"/>
        <v>#VALUE!</v>
      </c>
      <c r="I38" s="34" t="e">
        <f t="shared" si="5"/>
        <v>#VALUE!</v>
      </c>
      <c r="J38" s="34" t="e">
        <f t="shared" si="5"/>
        <v>#VALUE!</v>
      </c>
      <c r="K38" s="34" t="e">
        <f t="shared" si="5"/>
        <v>#VALUE!</v>
      </c>
      <c r="L38" s="34" t="e">
        <f t="shared" si="5"/>
        <v>#VALUE!</v>
      </c>
      <c r="M38" s="34" t="e">
        <f t="shared" si="5"/>
        <v>#VALUE!</v>
      </c>
    </row>
    <row r="43" spans="1:13" x14ac:dyDescent="0.25">
      <c r="A43" s="31"/>
      <c r="B43" s="31" t="s">
        <v>93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5">
      <c r="A44" s="31"/>
      <c r="B44" s="31" t="s">
        <v>103</v>
      </c>
      <c r="C44" s="31"/>
      <c r="D44" s="31"/>
      <c r="E44" s="31"/>
      <c r="F44" s="31"/>
      <c r="G44" s="35"/>
      <c r="H44" s="31"/>
      <c r="I44" s="31"/>
      <c r="J44" s="31"/>
      <c r="K44" s="31"/>
      <c r="L44" s="31"/>
    </row>
    <row r="45" spans="1:13" x14ac:dyDescent="0.25">
      <c r="A45" s="31"/>
      <c r="B45" s="31" t="s">
        <v>106</v>
      </c>
      <c r="C45" s="31"/>
      <c r="D45" s="31"/>
      <c r="E45" s="31"/>
      <c r="F45" s="31"/>
      <c r="G45" s="32"/>
      <c r="H45" s="31"/>
      <c r="I45" s="35"/>
      <c r="J45" s="31"/>
      <c r="K45" s="31"/>
      <c r="L45" s="31"/>
    </row>
    <row r="46" spans="1:13" x14ac:dyDescent="0.25">
      <c r="A46" s="31"/>
      <c r="B46" s="31"/>
      <c r="C46" s="31"/>
      <c r="D46" s="31"/>
      <c r="E46" s="31"/>
      <c r="F46" s="31"/>
      <c r="G46" s="32"/>
      <c r="H46" s="31"/>
      <c r="I46" s="31"/>
      <c r="J46" s="31"/>
      <c r="K46" s="31"/>
      <c r="L46" s="31"/>
    </row>
    <row r="47" spans="1:13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C35" sqref="C35"/>
    </sheetView>
  </sheetViews>
  <sheetFormatPr defaultRowHeight="15" x14ac:dyDescent="0.25"/>
  <cols>
    <col min="1" max="1" width="25.42578125" customWidth="1"/>
    <col min="2" max="2" width="11.7109375" customWidth="1"/>
    <col min="3" max="3" width="11.42578125" customWidth="1"/>
    <col min="4" max="4" width="10.42578125" customWidth="1"/>
    <col min="5" max="5" width="10.140625" customWidth="1"/>
  </cols>
  <sheetData>
    <row r="1" spans="1:5" x14ac:dyDescent="0.25">
      <c r="C1" t="s">
        <v>92</v>
      </c>
    </row>
    <row r="3" spans="1:5" x14ac:dyDescent="0.25">
      <c r="A3" t="s">
        <v>105</v>
      </c>
    </row>
    <row r="5" spans="1:5" ht="30" x14ac:dyDescent="0.25">
      <c r="A5" s="1" t="s">
        <v>108</v>
      </c>
      <c r="B5" s="37" t="s">
        <v>109</v>
      </c>
      <c r="C5" s="37" t="s">
        <v>110</v>
      </c>
      <c r="D5" s="37" t="s">
        <v>111</v>
      </c>
      <c r="E5" s="37" t="s">
        <v>112</v>
      </c>
    </row>
    <row r="6" spans="1:5" x14ac:dyDescent="0.25">
      <c r="A6" t="s">
        <v>113</v>
      </c>
      <c r="B6" s="2"/>
    </row>
    <row r="7" spans="1:5" x14ac:dyDescent="0.25">
      <c r="A7" t="s">
        <v>114</v>
      </c>
      <c r="B7" s="2">
        <f>'Start Up costs'!C19</f>
        <v>0</v>
      </c>
      <c r="C7" s="2" t="e">
        <f>'Proforma Cash Flow'!M14</f>
        <v>#VALUE!</v>
      </c>
      <c r="D7" s="2" t="e">
        <f>'Proforma Cash Flow'!M26</f>
        <v>#VALUE!</v>
      </c>
      <c r="E7" s="2" t="e">
        <f>'Proforma Cash Flow'!M38</f>
        <v>#VALUE!</v>
      </c>
    </row>
    <row r="8" spans="1:5" x14ac:dyDescent="0.25">
      <c r="A8" t="s">
        <v>115</v>
      </c>
      <c r="B8" s="2">
        <v>0</v>
      </c>
      <c r="C8" s="2" t="e">
        <f>'Proforma P&amp;L'!N10-(SUM('Proforma Cash Flow'!B7:M7))-(SUM('Proforma Cash Flow'!B8:M8))</f>
        <v>#VALUE!</v>
      </c>
      <c r="D8" s="2" t="e">
        <f>'Proforma P&amp;L'!N63-(SUM('Proforma Cash Flow'!B19:M19))-(SUM('Proforma Cash Flow'!B20:M20))</f>
        <v>#VALUE!</v>
      </c>
      <c r="E8" s="2" t="e">
        <f>'Proforma P&amp;L'!N114-(SUM('Proforma Cash Flow'!B31:M31))-(SUM('Proforma Cash Flow'!B32:M32))</f>
        <v>#VALUE!</v>
      </c>
    </row>
    <row r="9" spans="1:5" x14ac:dyDescent="0.25">
      <c r="A9" t="s">
        <v>116</v>
      </c>
      <c r="B9" s="9">
        <f>'Start Up costs'!C18</f>
        <v>0</v>
      </c>
      <c r="C9" s="25"/>
      <c r="D9" s="25"/>
      <c r="E9" s="25"/>
    </row>
    <row r="10" spans="1:5" x14ac:dyDescent="0.25">
      <c r="A10" t="s">
        <v>117</v>
      </c>
      <c r="B10" s="2">
        <f>SUM(B7:B9)</f>
        <v>0</v>
      </c>
      <c r="C10" s="2" t="e">
        <f t="shared" ref="C10:E10" si="0">SUM(C7:C9)</f>
        <v>#VALUE!</v>
      </c>
      <c r="D10" s="2" t="e">
        <f t="shared" si="0"/>
        <v>#VALUE!</v>
      </c>
      <c r="E10" s="2" t="e">
        <f t="shared" si="0"/>
        <v>#VALUE!</v>
      </c>
    </row>
    <row r="12" spans="1:5" x14ac:dyDescent="0.25">
      <c r="A12" t="s">
        <v>118</v>
      </c>
    </row>
    <row r="13" spans="1:5" x14ac:dyDescent="0.25">
      <c r="A13" t="s">
        <v>119</v>
      </c>
      <c r="B13" s="23"/>
      <c r="C13" s="23"/>
      <c r="D13" s="23"/>
      <c r="E13" s="23"/>
    </row>
    <row r="14" spans="1:5" x14ac:dyDescent="0.25">
      <c r="A14" t="s">
        <v>120</v>
      </c>
      <c r="B14" s="2">
        <f>'Start Up costs'!$C$11</f>
        <v>0</v>
      </c>
      <c r="C14" s="2">
        <f>'Start Up costs'!$C$11</f>
        <v>0</v>
      </c>
      <c r="D14" s="2">
        <f>'Start Up costs'!$C$11</f>
        <v>0</v>
      </c>
      <c r="E14" s="2">
        <f>'Start Up costs'!$C$11</f>
        <v>0</v>
      </c>
    </row>
    <row r="15" spans="1:5" x14ac:dyDescent="0.25">
      <c r="A15" t="s">
        <v>121</v>
      </c>
      <c r="B15" s="9">
        <v>0</v>
      </c>
      <c r="C15" s="40">
        <f>SUM('Proforma Cash Flow'!B12:M12)</f>
        <v>0</v>
      </c>
      <c r="D15" s="40">
        <f>SUM('Proforma Cash Flow'!B24:M24)</f>
        <v>0</v>
      </c>
      <c r="E15" s="40">
        <f>SUM('Proforma Cash Flow'!B36:M36)</f>
        <v>0</v>
      </c>
    </row>
    <row r="16" spans="1:5" x14ac:dyDescent="0.25">
      <c r="A16" t="s">
        <v>122</v>
      </c>
      <c r="B16" s="2">
        <f>B13+B14-B15</f>
        <v>0</v>
      </c>
      <c r="C16" s="2">
        <f>C13+C14-C15</f>
        <v>0</v>
      </c>
      <c r="D16" s="2">
        <f t="shared" ref="D16:E16" si="1">D13+D14-D15</f>
        <v>0</v>
      </c>
      <c r="E16" s="2">
        <f t="shared" si="1"/>
        <v>0</v>
      </c>
    </row>
    <row r="18" spans="1:5" ht="15.75" thickBot="1" x14ac:dyDescent="0.3">
      <c r="A18" s="1" t="s">
        <v>123</v>
      </c>
      <c r="B18" s="38">
        <f>SUM(B10+B16)</f>
        <v>0</v>
      </c>
      <c r="C18" s="38" t="e">
        <f t="shared" ref="C18:E18" si="2">SUM(C10+C16)</f>
        <v>#VALUE!</v>
      </c>
      <c r="D18" s="38" t="e">
        <f t="shared" si="2"/>
        <v>#VALUE!</v>
      </c>
      <c r="E18" s="38" t="e">
        <f t="shared" si="2"/>
        <v>#VALUE!</v>
      </c>
    </row>
    <row r="19" spans="1:5" ht="15.75" thickTop="1" x14ac:dyDescent="0.25"/>
    <row r="20" spans="1:5" x14ac:dyDescent="0.25">
      <c r="A20" s="1" t="s">
        <v>124</v>
      </c>
    </row>
    <row r="21" spans="1:5" x14ac:dyDescent="0.25">
      <c r="A21" s="1" t="s">
        <v>125</v>
      </c>
    </row>
    <row r="22" spans="1:5" x14ac:dyDescent="0.25">
      <c r="A22" t="s">
        <v>126</v>
      </c>
    </row>
    <row r="23" spans="1:5" x14ac:dyDescent="0.25">
      <c r="A23" t="s">
        <v>127</v>
      </c>
      <c r="B23" s="2">
        <v>0</v>
      </c>
      <c r="C23" s="28"/>
      <c r="D23" s="28"/>
      <c r="E23" s="28"/>
    </row>
    <row r="24" spans="1:5" x14ac:dyDescent="0.25">
      <c r="A24" t="s">
        <v>128</v>
      </c>
      <c r="B24" s="25"/>
      <c r="C24" s="25"/>
      <c r="D24" s="25"/>
      <c r="E24" s="25"/>
    </row>
    <row r="25" spans="1:5" x14ac:dyDescent="0.25">
      <c r="A25" t="s">
        <v>129</v>
      </c>
      <c r="B25" s="2">
        <f>SUM(B23:B24)</f>
        <v>0</v>
      </c>
      <c r="C25" s="2">
        <f t="shared" ref="C25:E25" si="3">SUM(C23:C24)</f>
        <v>0</v>
      </c>
      <c r="D25" s="2">
        <f t="shared" si="3"/>
        <v>0</v>
      </c>
      <c r="E25" s="2">
        <f t="shared" si="3"/>
        <v>0</v>
      </c>
    </row>
    <row r="27" spans="1:5" x14ac:dyDescent="0.25">
      <c r="A27" t="s">
        <v>130</v>
      </c>
    </row>
    <row r="28" spans="1:5" x14ac:dyDescent="0.25">
      <c r="A28" t="s">
        <v>131</v>
      </c>
      <c r="B28" s="9">
        <f>$B$41-B24</f>
        <v>0</v>
      </c>
      <c r="C28" s="9">
        <f>B28-C24</f>
        <v>0</v>
      </c>
      <c r="D28" s="9">
        <f t="shared" ref="D28:E28" si="4">C28-D24</f>
        <v>0</v>
      </c>
      <c r="E28" s="9">
        <f t="shared" si="4"/>
        <v>0</v>
      </c>
    </row>
    <row r="30" spans="1:5" ht="15.75" thickBot="1" x14ac:dyDescent="0.3">
      <c r="A30" s="1" t="s">
        <v>132</v>
      </c>
      <c r="B30" s="38">
        <f>SUM(B25,B28)</f>
        <v>0</v>
      </c>
      <c r="C30" s="38">
        <f t="shared" ref="C30:E30" si="5">SUM(C25,C28)</f>
        <v>0</v>
      </c>
      <c r="D30" s="38">
        <f t="shared" si="5"/>
        <v>0</v>
      </c>
      <c r="E30" s="38">
        <f t="shared" si="5"/>
        <v>0</v>
      </c>
    </row>
    <row r="31" spans="1:5" ht="15.75" thickTop="1" x14ac:dyDescent="0.25"/>
    <row r="32" spans="1:5" x14ac:dyDescent="0.25">
      <c r="A32" s="1" t="s">
        <v>133</v>
      </c>
    </row>
    <row r="33" spans="1:5" x14ac:dyDescent="0.25">
      <c r="A33" t="s">
        <v>134</v>
      </c>
      <c r="B33" s="28"/>
      <c r="C33" s="2">
        <f>B35</f>
        <v>0</v>
      </c>
      <c r="D33" s="2" t="e">
        <f t="shared" ref="D33:E33" si="6">C35</f>
        <v>#VALUE!</v>
      </c>
      <c r="E33" s="2" t="e">
        <f t="shared" si="6"/>
        <v>#VALUE!</v>
      </c>
    </row>
    <row r="34" spans="1:5" x14ac:dyDescent="0.25">
      <c r="A34" t="s">
        <v>135</v>
      </c>
      <c r="B34" s="9">
        <v>0</v>
      </c>
      <c r="C34" s="9" t="e">
        <f>'Proforma P&amp;L'!N46</f>
        <v>#VALUE!</v>
      </c>
      <c r="D34" s="9" t="e">
        <f>'Proforma P&amp;L'!N99</f>
        <v>#VALUE!</v>
      </c>
      <c r="E34" s="9" t="e">
        <f>'Proforma P&amp;L'!N150</f>
        <v>#VALUE!</v>
      </c>
    </row>
    <row r="35" spans="1:5" ht="15.75" thickBot="1" x14ac:dyDescent="0.3">
      <c r="A35" s="1" t="s">
        <v>136</v>
      </c>
      <c r="B35" s="39">
        <f>SUM(B33:B34)</f>
        <v>0</v>
      </c>
      <c r="C35" s="39" t="e">
        <f t="shared" ref="C35:E35" si="7">SUM(C33:C34)</f>
        <v>#VALUE!</v>
      </c>
      <c r="D35" s="39" t="e">
        <f t="shared" si="7"/>
        <v>#VALUE!</v>
      </c>
      <c r="E35" s="39" t="e">
        <f t="shared" si="7"/>
        <v>#VALUE!</v>
      </c>
    </row>
    <row r="36" spans="1:5" ht="15.75" thickTop="1" x14ac:dyDescent="0.25"/>
    <row r="40" spans="1:5" x14ac:dyDescent="0.25">
      <c r="A40" t="s">
        <v>19</v>
      </c>
    </row>
    <row r="41" spans="1:5" x14ac:dyDescent="0.25">
      <c r="A41" t="s">
        <v>137</v>
      </c>
      <c r="B41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8" sqref="B28"/>
    </sheetView>
  </sheetViews>
  <sheetFormatPr defaultRowHeight="15" x14ac:dyDescent="0.25"/>
  <cols>
    <col min="1" max="1" width="31.42578125" customWidth="1"/>
    <col min="2" max="4" width="12.28515625" customWidth="1"/>
  </cols>
  <sheetData>
    <row r="1" spans="1:4" x14ac:dyDescent="0.25">
      <c r="C1" t="s">
        <v>92</v>
      </c>
    </row>
    <row r="3" spans="1:4" x14ac:dyDescent="0.25">
      <c r="A3" t="s">
        <v>139</v>
      </c>
    </row>
    <row r="4" spans="1:4" x14ac:dyDescent="0.25">
      <c r="B4" s="41" t="s">
        <v>110</v>
      </c>
      <c r="C4" s="41" t="s">
        <v>111</v>
      </c>
      <c r="D4" s="41" t="s">
        <v>138</v>
      </c>
    </row>
    <row r="5" spans="1:4" x14ac:dyDescent="0.25">
      <c r="A5" t="s">
        <v>41</v>
      </c>
    </row>
    <row r="6" spans="1:4" x14ac:dyDescent="0.25">
      <c r="A6" t="s">
        <v>42</v>
      </c>
      <c r="B6" s="2">
        <f>'Proforma P&amp;L'!N6</f>
        <v>0</v>
      </c>
      <c r="C6" s="2">
        <f>'Proforma P&amp;L'!N59</f>
        <v>0</v>
      </c>
      <c r="D6" s="2">
        <f>'Proforma P&amp;L'!N110</f>
        <v>0</v>
      </c>
    </row>
    <row r="7" spans="1:4" x14ac:dyDescent="0.25">
      <c r="A7" t="s">
        <v>43</v>
      </c>
      <c r="B7" s="2" t="e">
        <f>'Proforma P&amp;L'!N7</f>
        <v>#VALUE!</v>
      </c>
      <c r="C7" s="2" t="e">
        <f>'Proforma P&amp;L'!N60</f>
        <v>#VALUE!</v>
      </c>
      <c r="D7" s="2" t="e">
        <f>'Proforma P&amp;L'!N111</f>
        <v>#VALUE!</v>
      </c>
    </row>
    <row r="8" spans="1:4" x14ac:dyDescent="0.25">
      <c r="A8" t="s">
        <v>44</v>
      </c>
      <c r="B8" s="2">
        <f>'Proforma P&amp;L'!N8</f>
        <v>0</v>
      </c>
      <c r="C8" s="2">
        <f>'Proforma P&amp;L'!N61</f>
        <v>0</v>
      </c>
      <c r="D8" s="2">
        <f>'Proforma P&amp;L'!N112</f>
        <v>0</v>
      </c>
    </row>
    <row r="9" spans="1:4" x14ac:dyDescent="0.25">
      <c r="A9" t="s">
        <v>45</v>
      </c>
      <c r="B9" s="9">
        <f>'Proforma P&amp;L'!N9</f>
        <v>0</v>
      </c>
      <c r="C9" s="9">
        <f>'Proforma P&amp;L'!N62</f>
        <v>0</v>
      </c>
      <c r="D9" s="9">
        <f>'Proforma P&amp;L'!N113</f>
        <v>0</v>
      </c>
    </row>
    <row r="10" spans="1:4" x14ac:dyDescent="0.25">
      <c r="A10" t="s">
        <v>46</v>
      </c>
      <c r="B10" s="2" t="e">
        <f>'Proforma P&amp;L'!N10</f>
        <v>#VALUE!</v>
      </c>
      <c r="C10" s="2" t="e">
        <f>'Proforma P&amp;L'!N63</f>
        <v>#VALUE!</v>
      </c>
      <c r="D10" s="2" t="e">
        <f>'Proforma P&amp;L'!N114</f>
        <v>#VALUE!</v>
      </c>
    </row>
    <row r="11" spans="1:4" x14ac:dyDescent="0.25">
      <c r="A11" t="s">
        <v>51</v>
      </c>
      <c r="B11" s="9" t="e">
        <f>'Proforma P&amp;L'!N16</f>
        <v>#VALUE!</v>
      </c>
      <c r="C11" s="9" t="e">
        <f>'Proforma P&amp;L'!N69</f>
        <v>#VALUE!</v>
      </c>
      <c r="D11" s="9" t="e">
        <f>'Proforma P&amp;L'!N120</f>
        <v>#VALUE!</v>
      </c>
    </row>
    <row r="12" spans="1:4" x14ac:dyDescent="0.25">
      <c r="A12" t="s">
        <v>52</v>
      </c>
      <c r="B12" s="2" t="e">
        <f>'Proforma P&amp;L'!N18</f>
        <v>#VALUE!</v>
      </c>
      <c r="C12" s="2" t="e">
        <f>'Proforma P&amp;L'!N71</f>
        <v>#VALUE!</v>
      </c>
      <c r="D12" s="2" t="e">
        <f>'Proforma P&amp;L'!N122</f>
        <v>#VALUE!</v>
      </c>
    </row>
    <row r="14" spans="1:4" x14ac:dyDescent="0.25">
      <c r="A14" t="s">
        <v>53</v>
      </c>
    </row>
    <row r="15" spans="1:4" x14ac:dyDescent="0.25">
      <c r="A15" t="s">
        <v>54</v>
      </c>
      <c r="B15" s="2">
        <f>'Proforma P&amp;L'!N21</f>
        <v>0</v>
      </c>
      <c r="C15" s="2">
        <f>'Proforma P&amp;L'!N74</f>
        <v>0</v>
      </c>
      <c r="D15" s="2">
        <f>'Proforma P&amp;L'!N125</f>
        <v>0</v>
      </c>
    </row>
    <row r="16" spans="1:4" x14ac:dyDescent="0.25">
      <c r="A16" t="s">
        <v>141</v>
      </c>
      <c r="B16" s="2">
        <f>SUM('Proforma P&amp;L'!N22:N25)</f>
        <v>0</v>
      </c>
      <c r="C16" s="2">
        <f>SUM('Proforma P&amp;L'!N75:N78)</f>
        <v>0</v>
      </c>
      <c r="D16" s="2">
        <f>SUM('Proforma P&amp;L'!N126:N129)</f>
        <v>0</v>
      </c>
    </row>
    <row r="17" spans="1:4" x14ac:dyDescent="0.25">
      <c r="A17" t="s">
        <v>140</v>
      </c>
      <c r="B17" s="9" t="e">
        <f>SUM('Proforma P&amp;L'!N26:N43)</f>
        <v>#VALUE!</v>
      </c>
      <c r="C17" s="9" t="e">
        <f>SUM('Proforma P&amp;L'!N79:N96)</f>
        <v>#VALUE!</v>
      </c>
      <c r="D17" s="9" t="e">
        <f>SUM('Proforma P&amp;L'!N130:N147)</f>
        <v>#VALUE!</v>
      </c>
    </row>
    <row r="18" spans="1:4" x14ac:dyDescent="0.25">
      <c r="A18" t="s">
        <v>73</v>
      </c>
      <c r="B18" s="42" t="e">
        <f>'Proforma P&amp;L'!N44</f>
        <v>#VALUE!</v>
      </c>
      <c r="C18" s="42" t="e">
        <f>'Proforma P&amp;L'!N97</f>
        <v>#VALUE!</v>
      </c>
      <c r="D18" s="42" t="e">
        <f>'Proforma P&amp;L'!N148</f>
        <v>#VALUE!</v>
      </c>
    </row>
    <row r="19" spans="1:4" x14ac:dyDescent="0.25">
      <c r="A19" t="s">
        <v>74</v>
      </c>
      <c r="B19" s="2" t="e">
        <f>'Proforma P&amp;L'!N46</f>
        <v>#VALUE!</v>
      </c>
      <c r="C19" s="2" t="e">
        <f>'Proforma P&amp;L'!N99</f>
        <v>#VALUE!</v>
      </c>
      <c r="D19" s="2" t="e">
        <f>'Proforma P&amp;L'!N150</f>
        <v>#VALUE!</v>
      </c>
    </row>
    <row r="20" spans="1:4" x14ac:dyDescent="0.25">
      <c r="A20" t="s">
        <v>75</v>
      </c>
      <c r="B20" s="9">
        <f>'Proforma P&amp;L'!N48</f>
        <v>0</v>
      </c>
      <c r="C20" s="9">
        <f>'Proforma P&amp;L'!N101</f>
        <v>0</v>
      </c>
      <c r="D20" s="9">
        <f>'Proforma P&amp;L'!N152</f>
        <v>0</v>
      </c>
    </row>
    <row r="22" spans="1:4" ht="15.75" thickBot="1" x14ac:dyDescent="0.3">
      <c r="A22" t="s">
        <v>76</v>
      </c>
      <c r="B22" s="38" t="e">
        <f>'Proforma P&amp;L'!N50</f>
        <v>#VALUE!</v>
      </c>
      <c r="C22" s="38" t="e">
        <f>'Proforma P&amp;L'!N103</f>
        <v>#VALUE!</v>
      </c>
      <c r="D22" s="38" t="e">
        <f>'Proforma P&amp;L'!N154</f>
        <v>#VALUE!</v>
      </c>
    </row>
    <row r="23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Up costs</vt:lpstr>
      <vt:lpstr>Sales Projections</vt:lpstr>
      <vt:lpstr>Staffing Projections</vt:lpstr>
      <vt:lpstr>Proforma P&amp;L</vt:lpstr>
      <vt:lpstr>Proforma Cash Flow</vt:lpstr>
      <vt:lpstr>Proforma Balance Sheet</vt:lpstr>
      <vt:lpstr>PPT Slides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Fairchild, Cori</cp:lastModifiedBy>
  <dcterms:created xsi:type="dcterms:W3CDTF">2013-01-27T15:36:47Z</dcterms:created>
  <dcterms:modified xsi:type="dcterms:W3CDTF">2018-01-23T16:11:55Z</dcterms:modified>
</cp:coreProperties>
</file>