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ende\Dropbox\Dana Crossover\PCC Senate Stuff\System Affairs\System Affairs 2019-2020\SA Advising Materials\"/>
    </mc:Choice>
  </mc:AlternateContent>
  <xr:revisionPtr revIDLastSave="0" documentId="8_{6400C1E7-2112-4465-8BB1-FC8C43E4C56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GPA Instructions" sheetId="1" r:id="rId1"/>
    <sheet name="Grade Calculation" sheetId="2" r:id="rId2"/>
    <sheet name="Grades_Hrs. Needed" sheetId="3" r:id="rId3"/>
  </sheets>
  <definedNames>
    <definedName name="crses_progress" localSheetId="1">'Grade Calculation'!$C$11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" l="1"/>
  <c r="B25" i="3" l="1"/>
  <c r="C25" i="3"/>
  <c r="D25" i="3"/>
  <c r="E25" i="3"/>
  <c r="F25" i="3"/>
  <c r="B26" i="3"/>
  <c r="C26" i="3"/>
  <c r="D26" i="3"/>
  <c r="E26" i="3"/>
  <c r="F26" i="3"/>
  <c r="B27" i="3"/>
  <c r="C27" i="3"/>
  <c r="D27" i="3"/>
  <c r="E27" i="3"/>
  <c r="F27" i="3"/>
  <c r="B28" i="3"/>
  <c r="C28" i="3"/>
  <c r="D28" i="3"/>
  <c r="E28" i="3"/>
  <c r="F28" i="3"/>
  <c r="B29" i="3"/>
  <c r="C29" i="3"/>
  <c r="D29" i="3"/>
  <c r="E29" i="3"/>
  <c r="F29" i="3"/>
  <c r="B30" i="3"/>
  <c r="C30" i="3"/>
  <c r="D30" i="3"/>
  <c r="E30" i="3"/>
  <c r="F30" i="3"/>
  <c r="B31" i="3"/>
  <c r="C31" i="3"/>
  <c r="D31" i="3"/>
  <c r="E31" i="3"/>
  <c r="F31" i="3"/>
  <c r="B32" i="3"/>
  <c r="C32" i="3"/>
  <c r="D32" i="3"/>
  <c r="E32" i="3"/>
  <c r="F32" i="3"/>
  <c r="B33" i="3"/>
  <c r="C33" i="3"/>
  <c r="D33" i="3"/>
  <c r="E33" i="3"/>
  <c r="F33" i="3"/>
  <c r="B34" i="3"/>
  <c r="C34" i="3"/>
  <c r="D34" i="3"/>
  <c r="E34" i="3"/>
  <c r="F34" i="3"/>
  <c r="B35" i="3"/>
  <c r="C35" i="3"/>
  <c r="D35" i="3"/>
  <c r="E35" i="3"/>
  <c r="F35" i="3"/>
  <c r="B36" i="3"/>
  <c r="C36" i="3"/>
  <c r="D36" i="3"/>
  <c r="E36" i="3"/>
  <c r="F36" i="3"/>
  <c r="B37" i="3"/>
  <c r="C37" i="3"/>
  <c r="D37" i="3"/>
  <c r="E37" i="3"/>
  <c r="F37" i="3"/>
  <c r="B38" i="3"/>
  <c r="C38" i="3"/>
  <c r="D38" i="3"/>
  <c r="E38" i="3"/>
  <c r="F38" i="3"/>
  <c r="B13" i="3"/>
  <c r="C13" i="3"/>
  <c r="D13" i="3"/>
  <c r="E13" i="3"/>
  <c r="F13" i="3"/>
  <c r="B16" i="3"/>
  <c r="C16" i="3"/>
  <c r="D16" i="3"/>
  <c r="E16" i="3"/>
  <c r="F16" i="3"/>
  <c r="E12" i="3"/>
  <c r="E14" i="3"/>
  <c r="E15" i="3"/>
  <c r="E17" i="3"/>
  <c r="E18" i="3"/>
  <c r="E19" i="3"/>
  <c r="E20" i="3"/>
  <c r="E21" i="3"/>
  <c r="E22" i="3"/>
  <c r="E23" i="3"/>
  <c r="E24" i="3"/>
  <c r="E11" i="3"/>
  <c r="B12" i="3"/>
  <c r="C12" i="3"/>
  <c r="D12" i="3"/>
  <c r="F12" i="3"/>
  <c r="B14" i="3"/>
  <c r="C14" i="3"/>
  <c r="D14" i="3"/>
  <c r="F14" i="3"/>
  <c r="B15" i="3"/>
  <c r="C15" i="3"/>
  <c r="D15" i="3"/>
  <c r="F15" i="3"/>
  <c r="B17" i="3"/>
  <c r="C17" i="3"/>
  <c r="D17" i="3"/>
  <c r="F17" i="3"/>
  <c r="B18" i="3"/>
  <c r="C18" i="3"/>
  <c r="D18" i="3"/>
  <c r="F18" i="3"/>
  <c r="B19" i="3"/>
  <c r="C19" i="3"/>
  <c r="D19" i="3"/>
  <c r="F19" i="3"/>
  <c r="B20" i="3"/>
  <c r="C20" i="3"/>
  <c r="D20" i="3"/>
  <c r="F20" i="3"/>
  <c r="B21" i="3"/>
  <c r="C21" i="3"/>
  <c r="D21" i="3"/>
  <c r="F21" i="3"/>
  <c r="B22" i="3"/>
  <c r="C22" i="3"/>
  <c r="D22" i="3"/>
  <c r="F22" i="3"/>
  <c r="B23" i="3"/>
  <c r="C23" i="3"/>
  <c r="D23" i="3"/>
  <c r="F23" i="3"/>
  <c r="B24" i="3"/>
  <c r="C24" i="3"/>
  <c r="D24" i="3"/>
  <c r="F24" i="3"/>
  <c r="F11" i="3"/>
  <c r="D11" i="3"/>
  <c r="C11" i="3"/>
  <c r="H6" i="3"/>
  <c r="B11" i="3"/>
  <c r="E22" i="2"/>
  <c r="F22" i="2" s="1"/>
  <c r="B26" i="2"/>
  <c r="E21" i="2"/>
  <c r="F21" i="2" s="1"/>
  <c r="E23" i="2"/>
  <c r="F23" i="2" s="1"/>
  <c r="E24" i="2"/>
  <c r="F24" i="2" s="1"/>
  <c r="E25" i="2"/>
  <c r="F25" i="2" s="1"/>
  <c r="E20" i="2"/>
  <c r="F20" i="2" s="1"/>
  <c r="D6" i="2"/>
  <c r="D13" i="2"/>
  <c r="D16" i="2"/>
  <c r="D17" i="2"/>
  <c r="D12" i="2"/>
  <c r="F6" i="2"/>
  <c r="F26" i="2" l="1"/>
  <c r="H20" i="2"/>
  <c r="D7" i="2"/>
  <c r="F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sumtuser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sumtuser:</t>
        </r>
        <r>
          <rPr>
            <sz val="9"/>
            <color indexed="81"/>
            <rFont val="Tahoma"/>
            <family val="2"/>
          </rPr>
          <t xml:space="preserve">
Institution or Overall???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sumtuser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sumtuser:</t>
        </r>
        <r>
          <rPr>
            <sz val="9"/>
            <color indexed="81"/>
            <rFont val="Tahoma"/>
            <family val="2"/>
          </rPr>
          <t xml:space="preserve">
Institution or Overall???</t>
        </r>
      </text>
    </comment>
  </commentList>
</comments>
</file>

<file path=xl/sharedStrings.xml><?xml version="1.0" encoding="utf-8"?>
<sst xmlns="http://schemas.openxmlformats.org/spreadsheetml/2006/main" count="82" uniqueCount="69">
  <si>
    <t>GPA Hours</t>
  </si>
  <si>
    <t>Quality Points</t>
  </si>
  <si>
    <t>From the (probably) last few lines from the student's transcript in SSC</t>
  </si>
  <si>
    <r>
      <t xml:space="preserve">fill in the following pieces of information from the </t>
    </r>
    <r>
      <rPr>
        <b/>
        <sz val="11"/>
        <color theme="1"/>
        <rFont val="Calibri"/>
        <family val="2"/>
        <scheme val="minor"/>
      </rPr>
      <t>Overall</t>
    </r>
    <r>
      <rPr>
        <sz val="11"/>
        <color theme="1"/>
        <rFont val="Calibri"/>
        <family val="2"/>
        <scheme val="minor"/>
      </rPr>
      <t xml:space="preserve"> row:</t>
    </r>
  </si>
  <si>
    <t>Course 1 :</t>
  </si>
  <si>
    <t>credit hrs.</t>
  </si>
  <si>
    <t>current grade</t>
  </si>
  <si>
    <t>estimated new grade</t>
  </si>
  <si>
    <t>Course 2:</t>
  </si>
  <si>
    <t>B</t>
  </si>
  <si>
    <t>current gpa</t>
  </si>
  <si>
    <t>new gpa</t>
  </si>
  <si>
    <t>Grade Forgiveness</t>
  </si>
  <si>
    <t>New Courses</t>
  </si>
  <si>
    <t>Course 1</t>
  </si>
  <si>
    <t>Course 2</t>
  </si>
  <si>
    <t>Course 3</t>
  </si>
  <si>
    <t>Course 4</t>
  </si>
  <si>
    <t>Course 5</t>
  </si>
  <si>
    <t>Hrs.</t>
  </si>
  <si>
    <t>Grade</t>
  </si>
  <si>
    <t>Course 6</t>
  </si>
  <si>
    <t>Grade Computation</t>
  </si>
  <si>
    <t xml:space="preserve">Students need to maintain a certain gpa in order to avoid probation/suspension, </t>
  </si>
  <si>
    <t xml:space="preserve">to enter a specific major, or to maintain scholarships.  The next tab allows you to </t>
  </si>
  <si>
    <t>calculate gpa under a variety of situations.</t>
  </si>
  <si>
    <t>http://www.sa.sc.edu/ssc/files/2013/11/Grade-Forgiveness.pdf</t>
  </si>
  <si>
    <t xml:space="preserve">You must first enter (in the bright yellow boxes)  the current GPA HRS. and QUALITY </t>
  </si>
  <si>
    <t xml:space="preserve">POINTS from the student's transcript (in SSC).  The blue-colored  box gives you the </t>
  </si>
  <si>
    <t>results of the calculations.  [If you are interested, the rose-colored boxes create data</t>
  </si>
  <si>
    <t>used in the calculations.].</t>
  </si>
  <si>
    <t>You can calculate the results of either grade forgiveness, of new work, or both.</t>
  </si>
  <si>
    <t xml:space="preserve">Under certain conditions, students can replace the grades for up to two courses.  Please </t>
  </si>
  <si>
    <t>check the policy on this:</t>
  </si>
  <si>
    <t xml:space="preserve">To see the effect of grade forgiveness, input (in pale-yellow boxes) the hrs. (e.g., 1, 3 or </t>
  </si>
  <si>
    <t>4) for the course with the "D+","D", or "F" grade.  Then enter the actual grade earned</t>
  </si>
  <si>
    <t>in that class, and also enter the grade anticipated when the course is retaken.  You can</t>
  </si>
  <si>
    <t>Effect of New Courses</t>
  </si>
  <si>
    <t>Effect of Grade Forgiveness</t>
  </si>
  <si>
    <t>To see the effect of a new semester of work, input (in pale-yellow boxes) the hrs. (e.g., 1,</t>
  </si>
  <si>
    <t>3 or 4) and associated anticipated grades.  A semester gpa is calculated (rose-colored box)</t>
  </si>
  <si>
    <t>and the NEW OVERALL GPA (blue-box) is also calculated. You can continue to enter new</t>
  </si>
  <si>
    <t>anticipated grades to test out various scenarios.</t>
  </si>
  <si>
    <t>Grades/Hrs. Needed for GPA.</t>
  </si>
  <si>
    <t>A</t>
  </si>
  <si>
    <t>B+</t>
  </si>
  <si>
    <t>C+</t>
  </si>
  <si>
    <t>C</t>
  </si>
  <si>
    <t>← Expected Grades</t>
  </si>
  <si>
    <t>semester hrs.</t>
  </si>
  <si>
    <t>needed semester gpa</t>
  </si>
  <si>
    <t>Grade Points</t>
  </si>
  <si>
    <t xml:space="preserve">Desired  </t>
  </si>
  <si>
    <t>GPA</t>
  </si>
  <si>
    <t xml:space="preserve">Current </t>
  </si>
  <si>
    <r>
      <t xml:space="preserve">New Hrs.  </t>
    </r>
    <r>
      <rPr>
        <sz val="11"/>
        <color theme="1"/>
        <rFont val="Calibri"/>
        <family val="2"/>
      </rPr>
      <t>↓</t>
    </r>
  </si>
  <si>
    <t xml:space="preserve">← Table indicates new </t>
  </si>
  <si>
    <t>GPA given the average  grade</t>
  </si>
  <si>
    <t xml:space="preserve"> earned for the number of hours </t>
  </si>
  <si>
    <t>Below indicate (yellow box) new hours taken</t>
  </si>
  <si>
    <t>for desired gpa (if possible).</t>
  </si>
  <si>
    <t>Calculates average class grade needed (blue box)</t>
  </si>
  <si>
    <t xml:space="preserve">MAKE SURE THE FIELDS ARE BLANK FOR ANY COMPONENTS YOU DON'T USE. </t>
  </si>
  <si>
    <t>repeated use this last feature to see the effects of different grades.</t>
  </si>
  <si>
    <t>Grades Needed</t>
  </si>
  <si>
    <t xml:space="preserve">The last tab allows you to demonstrate the amount of work needed to improve a GPA.  This </t>
  </si>
  <si>
    <r>
      <t xml:space="preserve">area expands the information provided in the </t>
    </r>
    <r>
      <rPr>
        <b/>
        <i/>
        <sz val="11"/>
        <color theme="1"/>
        <rFont val="Calibri"/>
        <family val="2"/>
        <scheme val="minor"/>
      </rPr>
      <t>"Effect of New Courses"</t>
    </r>
    <r>
      <rPr>
        <sz val="11"/>
        <color theme="1"/>
        <rFont val="Calibri"/>
        <family val="2"/>
        <scheme val="minor"/>
      </rPr>
      <t xml:space="preserve"> Tab (noted above).</t>
    </r>
  </si>
  <si>
    <t>THIS gpa</t>
  </si>
  <si>
    <t>Check "new gpa"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</si>
</sst>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.75"/>
      <color rgb="FF000000"/>
      <name val="Arial"/>
      <family val="2"/>
    </font>
    <font>
      <b/>
      <sz val="9.9"/>
      <color rgb="FF000000"/>
      <name val="Verdana"/>
      <family val="2"/>
    </font>
    <font>
      <sz val="9.9"/>
      <color rgb="FF000000"/>
      <name val="Verdana"/>
      <family val="2"/>
    </font>
    <font>
      <sz val="10.75"/>
      <color rgb="FF444455"/>
      <name val="Arial"/>
      <family val="2"/>
    </font>
    <font>
      <b/>
      <sz val="9.9"/>
      <color rgb="FFFFA500"/>
      <name val="Verdana"/>
      <family val="2"/>
    </font>
    <font>
      <b/>
      <sz val="10.75"/>
      <color rgb="FF666666"/>
      <name val="Arial"/>
      <family val="2"/>
    </font>
    <font>
      <b/>
      <sz val="8.8000000000000007"/>
      <color rgb="FF666666"/>
      <name val="Arial"/>
      <family val="2"/>
    </font>
    <font>
      <sz val="8.25"/>
      <color rgb="FF0084D5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.9"/>
      <color theme="5" tint="0.39997558519241921"/>
      <name val="Verdana"/>
      <family val="2"/>
    </font>
    <font>
      <sz val="11"/>
      <color theme="5" tint="0.39997558519241921"/>
      <name val="Calibri"/>
      <family val="2"/>
      <scheme val="minor"/>
    </font>
    <font>
      <u/>
      <sz val="11"/>
      <color theme="5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C00000"/>
      <name val="Calibri"/>
      <family val="2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theme="3" tint="0.79998168889431442"/>
      </bottom>
      <diagonal/>
    </border>
    <border>
      <left style="double">
        <color auto="1"/>
      </left>
      <right style="double">
        <color auto="1"/>
      </right>
      <top style="thin">
        <color theme="3" tint="0.79998168889431442"/>
      </top>
      <bottom style="double">
        <color auto="1"/>
      </bottom>
      <diagonal/>
    </border>
    <border>
      <left style="slantDashDot">
        <color indexed="64"/>
      </left>
      <right style="slantDashDot">
        <color indexed="64"/>
      </right>
      <top style="thick">
        <color indexed="64"/>
      </top>
      <bottom style="slantDashDot">
        <color indexed="64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double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0" xfId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protection locked="0"/>
    </xf>
    <xf numFmtId="0" fontId="11" fillId="0" borderId="2" xfId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/>
    <xf numFmtId="0" fontId="11" fillId="0" borderId="3" xfId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/>
    <xf numFmtId="0" fontId="0" fillId="2" borderId="1" xfId="0" applyFill="1" applyBorder="1"/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14" fillId="3" borderId="2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Fill="1" applyBorder="1" applyAlignment="1" applyProtection="1">
      <protection locked="0"/>
    </xf>
    <xf numFmtId="0" fontId="16" fillId="0" borderId="2" xfId="1" applyFont="1" applyFill="1" applyBorder="1" applyAlignment="1" applyProtection="1">
      <alignment horizontal="left" vertical="top" wrapText="1"/>
      <protection locked="0"/>
    </xf>
    <xf numFmtId="0" fontId="18" fillId="0" borderId="0" xfId="0" applyFont="1"/>
    <xf numFmtId="0" fontId="0" fillId="0" borderId="3" xfId="0" applyFill="1" applyBorder="1" applyAlignment="1" applyProtection="1">
      <protection locked="0"/>
    </xf>
    <xf numFmtId="0" fontId="3" fillId="0" borderId="3" xfId="0" applyFont="1" applyFill="1" applyBorder="1" applyAlignment="1" applyProtection="1">
      <alignment vertical="top" wrapText="1"/>
      <protection locked="0"/>
    </xf>
    <xf numFmtId="0" fontId="15" fillId="3" borderId="2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5" fillId="3" borderId="4" xfId="0" applyFont="1" applyFill="1" applyBorder="1" applyAlignment="1" applyProtection="1">
      <protection locked="0"/>
    </xf>
    <xf numFmtId="0" fontId="15" fillId="3" borderId="12" xfId="0" applyFont="1" applyFill="1" applyBorder="1" applyAlignment="1" applyProtection="1">
      <protection locked="0"/>
    </xf>
    <xf numFmtId="0" fontId="15" fillId="3" borderId="11" xfId="0" applyFont="1" applyFill="1" applyBorder="1"/>
    <xf numFmtId="0" fontId="0" fillId="0" borderId="5" xfId="0" applyFill="1" applyBorder="1" applyAlignment="1" applyProtection="1">
      <protection locked="0"/>
    </xf>
    <xf numFmtId="2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17" fillId="0" borderId="13" xfId="0" applyFont="1" applyBorder="1"/>
    <xf numFmtId="0" fontId="0" fillId="0" borderId="13" xfId="0" applyBorder="1"/>
    <xf numFmtId="0" fontId="14" fillId="0" borderId="5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0" fillId="0" borderId="16" xfId="0" applyFill="1" applyBorder="1"/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14" fillId="0" borderId="17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/>
    <xf numFmtId="0" fontId="19" fillId="0" borderId="6" xfId="0" applyFont="1" applyFill="1" applyBorder="1" applyAlignment="1" applyProtection="1">
      <protection locked="0"/>
    </xf>
    <xf numFmtId="0" fontId="0" fillId="5" borderId="1" xfId="0" applyFill="1" applyBorder="1"/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11" fillId="5" borderId="1" xfId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11" fillId="0" borderId="0" xfId="1"/>
    <xf numFmtId="0" fontId="21" fillId="0" borderId="0" xfId="0" applyFont="1"/>
    <xf numFmtId="0" fontId="17" fillId="0" borderId="18" xfId="0" applyFont="1" applyBorder="1"/>
    <xf numFmtId="0" fontId="14" fillId="0" borderId="8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4" xfId="0" applyFont="1" applyFill="1" applyBorder="1" applyAlignment="1" applyProtection="1">
      <alignment horizontal="left" vertical="top" wrapText="1"/>
      <protection locked="0"/>
    </xf>
    <xf numFmtId="0" fontId="14" fillId="0" borderId="19" xfId="0" applyFont="1" applyFill="1" applyBorder="1" applyAlignment="1" applyProtection="1">
      <alignment horizontal="left" vertical="top" wrapText="1"/>
      <protection locked="0"/>
    </xf>
    <xf numFmtId="164" fontId="22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7" borderId="0" xfId="0" applyFill="1"/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25" xfId="0" applyFill="1" applyBorder="1"/>
    <xf numFmtId="2" fontId="0" fillId="4" borderId="26" xfId="0" applyNumberFormat="1" applyFill="1" applyBorder="1"/>
    <xf numFmtId="2" fontId="0" fillId="4" borderId="27" xfId="0" applyNumberFormat="1" applyFill="1" applyBorder="1"/>
    <xf numFmtId="2" fontId="0" fillId="4" borderId="28" xfId="0" applyNumberFormat="1" applyFill="1" applyBorder="1"/>
    <xf numFmtId="2" fontId="0" fillId="7" borderId="29" xfId="0" applyNumberFormat="1" applyFill="1" applyBorder="1"/>
    <xf numFmtId="2" fontId="0" fillId="7" borderId="30" xfId="0" applyNumberFormat="1" applyFill="1" applyBorder="1"/>
    <xf numFmtId="2" fontId="0" fillId="7" borderId="31" xfId="0" applyNumberFormat="1" applyFill="1" applyBorder="1"/>
    <xf numFmtId="2" fontId="0" fillId="4" borderId="29" xfId="0" applyNumberFormat="1" applyFill="1" applyBorder="1"/>
    <xf numFmtId="2" fontId="0" fillId="4" borderId="30" xfId="0" applyNumberFormat="1" applyFill="1" applyBorder="1"/>
    <xf numFmtId="2" fontId="0" fillId="4" borderId="31" xfId="0" applyNumberFormat="1" applyFill="1" applyBorder="1"/>
    <xf numFmtId="2" fontId="0" fillId="4" borderId="32" xfId="0" applyNumberFormat="1" applyFill="1" applyBorder="1"/>
    <xf numFmtId="2" fontId="0" fillId="4" borderId="33" xfId="0" applyNumberFormat="1" applyFill="1" applyBorder="1"/>
    <xf numFmtId="2" fontId="0" fillId="4" borderId="34" xfId="0" applyNumberFormat="1" applyFill="1" applyBorder="1"/>
    <xf numFmtId="0" fontId="25" fillId="0" borderId="8" xfId="0" applyFont="1" applyFill="1" applyBorder="1" applyAlignment="1" applyProtection="1">
      <alignment horizontal="left" vertical="top" wrapText="1"/>
      <protection locked="0"/>
    </xf>
    <xf numFmtId="0" fontId="23" fillId="0" borderId="8" xfId="0" applyFont="1" applyFill="1" applyBorder="1" applyAlignment="1" applyProtection="1">
      <alignment horizontal="center" vertical="top" wrapText="1"/>
      <protection locked="0"/>
    </xf>
    <xf numFmtId="0" fontId="19" fillId="0" borderId="8" xfId="0" applyFont="1" applyFill="1" applyBorder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7" fillId="0" borderId="0" xfId="0" applyFont="1"/>
    <xf numFmtId="165" fontId="0" fillId="6" borderId="1" xfId="0" applyNumberFormat="1" applyFill="1" applyBorder="1"/>
    <xf numFmtId="165" fontId="4" fillId="4" borderId="9" xfId="0" applyNumberFormat="1" applyFont="1" applyFill="1" applyBorder="1" applyAlignment="1" applyProtection="1">
      <alignment horizontal="left" vertical="top" wrapText="1"/>
      <protection locked="0"/>
    </xf>
    <xf numFmtId="165" fontId="20" fillId="3" borderId="2" xfId="0" applyNumberFormat="1" applyFont="1" applyFill="1" applyBorder="1" applyAlignment="1" applyProtection="1">
      <protection locked="0"/>
    </xf>
    <xf numFmtId="165" fontId="4" fillId="9" borderId="7" xfId="0" applyNumberFormat="1" applyFont="1" applyFill="1" applyBorder="1" applyAlignment="1" applyProtection="1">
      <alignment horizontal="left" vertical="top" wrapText="1"/>
    </xf>
    <xf numFmtId="165" fontId="4" fillId="2" borderId="10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/>
    <xf numFmtId="0" fontId="0" fillId="0" borderId="5" xfId="0" applyBorder="1" applyAlignment="1"/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/>
    <xf numFmtId="0" fontId="0" fillId="2" borderId="5" xfId="0" applyFill="1" applyBorder="1" applyAlignment="1"/>
    <xf numFmtId="0" fontId="0" fillId="0" borderId="1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95250</xdr:colOff>
      <xdr:row>20</xdr:row>
      <xdr:rowOff>31750</xdr:rowOff>
    </xdr:to>
    <xdr:pic>
      <xdr:nvPicPr>
        <xdr:cNvPr id="3" name="Picture 2" descr="Transparent 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765800"/>
          <a:ext cx="95250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6349</xdr:colOff>
      <xdr:row>16</xdr:row>
      <xdr:rowOff>82550</xdr:rowOff>
    </xdr:from>
    <xdr:to>
      <xdr:col>8</xdr:col>
      <xdr:colOff>604661</xdr:colOff>
      <xdr:row>21</xdr:row>
      <xdr:rowOff>192617</xdr:rowOff>
    </xdr:to>
    <xdr:pic>
      <xdr:nvPicPr>
        <xdr:cNvPr id="7" name="Picture 6" descr="C:\Users\rcastle\AppData\Local\Microsoft\Windows\Temporary Internet Files\Content.IE5\BX82HZ1O\arrow-up-red[1]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49" y="3378200"/>
          <a:ext cx="598312" cy="122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.sc.edu/ssc/files/2013/11/Grade-Forgivenes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topLeftCell="A6" workbookViewId="0">
      <selection activeCell="A27" sqref="A27:XFD27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ht="7.5" customHeight="1" x14ac:dyDescent="0.25"/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ht="6" customHeight="1" x14ac:dyDescent="0.25"/>
    <row r="10" spans="1:1" x14ac:dyDescent="0.25">
      <c r="A10" t="s">
        <v>31</v>
      </c>
    </row>
    <row r="11" spans="1:1" x14ac:dyDescent="0.25">
      <c r="A11" t="s">
        <v>62</v>
      </c>
    </row>
    <row r="12" spans="1:1" ht="6" customHeight="1" x14ac:dyDescent="0.25"/>
    <row r="13" spans="1:1" x14ac:dyDescent="0.25">
      <c r="A13" s="60" t="s">
        <v>38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s="59" t="s">
        <v>26</v>
      </c>
    </row>
    <row r="17" spans="1:1" x14ac:dyDescent="0.25">
      <c r="A17" t="s">
        <v>34</v>
      </c>
    </row>
    <row r="18" spans="1:1" x14ac:dyDescent="0.25">
      <c r="A18" t="s">
        <v>35</v>
      </c>
    </row>
    <row r="19" spans="1:1" x14ac:dyDescent="0.25">
      <c r="A19" t="s">
        <v>36</v>
      </c>
    </row>
    <row r="20" spans="1:1" x14ac:dyDescent="0.25">
      <c r="A20" t="s">
        <v>63</v>
      </c>
    </row>
    <row r="21" spans="1:1" ht="6.6" customHeight="1" x14ac:dyDescent="0.25"/>
    <row r="22" spans="1:1" s="60" customFormat="1" x14ac:dyDescent="0.25">
      <c r="A22" s="60" t="s">
        <v>37</v>
      </c>
    </row>
    <row r="23" spans="1:1" x14ac:dyDescent="0.25">
      <c r="A23" t="s">
        <v>39</v>
      </c>
    </row>
    <row r="24" spans="1:1" x14ac:dyDescent="0.25">
      <c r="A24" t="s">
        <v>40</v>
      </c>
    </row>
    <row r="25" spans="1:1" x14ac:dyDescent="0.25">
      <c r="A25" t="s">
        <v>41</v>
      </c>
    </row>
    <row r="26" spans="1:1" x14ac:dyDescent="0.25">
      <c r="A26" t="s">
        <v>42</v>
      </c>
    </row>
    <row r="27" spans="1:1" ht="6.95" customHeight="1" x14ac:dyDescent="0.25"/>
    <row r="28" spans="1:1" x14ac:dyDescent="0.25">
      <c r="A28" s="60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hyperlinks>
    <hyperlink ref="A1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"/>
  <sheetViews>
    <sheetView tabSelected="1" workbookViewId="0">
      <selection activeCell="B6" sqref="B6:B7"/>
    </sheetView>
  </sheetViews>
  <sheetFormatPr defaultRowHeight="15" x14ac:dyDescent="0.25"/>
  <cols>
    <col min="1" max="1" width="19.140625" customWidth="1"/>
    <col min="2" max="2" width="4.5703125" customWidth="1"/>
    <col min="3" max="3" width="4.42578125" customWidth="1"/>
    <col min="5" max="5" width="13.42578125" customWidth="1"/>
    <col min="6" max="6" width="7.85546875" customWidth="1"/>
  </cols>
  <sheetData>
    <row r="1" spans="1:17" ht="21.75" thickBot="1" x14ac:dyDescent="0.4">
      <c r="A1" s="43" t="s">
        <v>22</v>
      </c>
      <c r="B1" s="44"/>
    </row>
    <row r="2" spans="1:17" ht="15.75" thickTop="1" x14ac:dyDescent="0.25"/>
    <row r="3" spans="1:17" x14ac:dyDescent="0.25">
      <c r="A3" t="s">
        <v>2</v>
      </c>
    </row>
    <row r="4" spans="1:17" x14ac:dyDescent="0.25">
      <c r="A4" t="s">
        <v>3</v>
      </c>
      <c r="B4" s="9"/>
      <c r="C4" s="10"/>
      <c r="D4" s="10"/>
      <c r="E4" s="10"/>
      <c r="F4" s="10"/>
      <c r="G4" s="10"/>
      <c r="H4" s="98"/>
      <c r="I4" s="98"/>
      <c r="J4" s="9"/>
      <c r="K4" s="9"/>
      <c r="L4" s="9"/>
      <c r="M4" s="9"/>
      <c r="N4" s="9"/>
      <c r="O4" s="9"/>
      <c r="P4" s="9"/>
      <c r="Q4" s="9"/>
    </row>
    <row r="5" spans="1:17" ht="15.75" thickBot="1" x14ac:dyDescent="0.3">
      <c r="B5" s="19"/>
      <c r="C5" s="11"/>
      <c r="D5" s="11"/>
      <c r="E5" s="11"/>
      <c r="F5" s="27"/>
      <c r="G5" s="12"/>
      <c r="H5" s="12"/>
      <c r="I5" s="12"/>
      <c r="J5" s="12"/>
      <c r="K5" s="12"/>
      <c r="L5" s="12"/>
      <c r="M5" s="12"/>
      <c r="N5" s="9"/>
      <c r="O5" s="9"/>
      <c r="P5" s="9"/>
      <c r="Q5" s="9"/>
    </row>
    <row r="6" spans="1:17" ht="15" customHeight="1" thickTop="1" thickBot="1" x14ac:dyDescent="0.3">
      <c r="A6" t="s">
        <v>0</v>
      </c>
      <c r="B6" s="24"/>
      <c r="C6" s="18"/>
      <c r="D6" s="29">
        <f>B6</f>
        <v>0</v>
      </c>
      <c r="E6" s="25" t="s">
        <v>10</v>
      </c>
      <c r="F6" s="94" t="e">
        <f>B7/B6</f>
        <v>#DIV/0!</v>
      </c>
      <c r="G6" s="26"/>
      <c r="H6" s="12"/>
      <c r="I6" s="12"/>
      <c r="J6" s="12"/>
      <c r="K6" s="12"/>
      <c r="L6" s="12"/>
      <c r="M6" s="12"/>
      <c r="N6" s="9"/>
      <c r="O6" s="9"/>
      <c r="P6" s="9"/>
      <c r="Q6" s="9"/>
    </row>
    <row r="7" spans="1:17" ht="15" customHeight="1" thickTop="1" thickBot="1" x14ac:dyDescent="0.3">
      <c r="A7" t="s">
        <v>1</v>
      </c>
      <c r="B7" s="24"/>
      <c r="C7" s="18"/>
      <c r="D7" s="29">
        <f>B7-(B11*D12)-(B15*D16)</f>
        <v>0</v>
      </c>
      <c r="E7" s="25" t="s">
        <v>11</v>
      </c>
      <c r="F7" s="97" t="e">
        <f>(D7+(B11*D13)+(B15*D17)+F26)/(D6+B26)</f>
        <v>#DIV/0!</v>
      </c>
      <c r="G7" s="26"/>
      <c r="H7" s="12"/>
      <c r="I7" s="12"/>
      <c r="J7" s="12"/>
      <c r="K7" s="12"/>
      <c r="L7" s="12"/>
      <c r="M7" s="12"/>
      <c r="N7" s="9"/>
      <c r="O7" s="9"/>
      <c r="P7" s="9"/>
      <c r="Q7" s="9"/>
    </row>
    <row r="8" spans="1:17" ht="16.5" thickTop="1" thickBot="1" x14ac:dyDescent="0.3">
      <c r="A8" s="44"/>
      <c r="B8" s="48"/>
      <c r="C8" s="49"/>
      <c r="D8" s="50"/>
      <c r="E8" s="49"/>
      <c r="F8" s="51"/>
      <c r="G8" s="49"/>
      <c r="H8" s="13"/>
      <c r="I8" s="13"/>
      <c r="J8" s="13"/>
      <c r="K8" s="13"/>
      <c r="L8" s="13"/>
      <c r="M8" s="13"/>
      <c r="N8" s="9"/>
      <c r="O8" s="9"/>
      <c r="P8" s="9"/>
      <c r="Q8" s="9"/>
    </row>
    <row r="9" spans="1:17" ht="21.75" thickTop="1" x14ac:dyDescent="0.35">
      <c r="A9" s="33" t="s">
        <v>12</v>
      </c>
      <c r="B9" s="23"/>
      <c r="C9" s="28"/>
      <c r="D9" s="45"/>
      <c r="E9" s="46"/>
      <c r="F9" s="42"/>
      <c r="G9" s="47"/>
      <c r="H9" s="13"/>
      <c r="I9" s="13"/>
      <c r="J9" s="13"/>
      <c r="K9" s="13"/>
      <c r="L9" s="13"/>
      <c r="M9" s="13"/>
      <c r="N9" s="9"/>
      <c r="O9" s="9"/>
      <c r="P9" s="9"/>
      <c r="Q9" s="9"/>
    </row>
    <row r="10" spans="1:17" ht="21.95" customHeight="1" thickBot="1" x14ac:dyDescent="0.3">
      <c r="A10" t="s">
        <v>4</v>
      </c>
      <c r="B10" s="19"/>
      <c r="C10" s="14"/>
      <c r="D10" s="31"/>
      <c r="E10" s="15"/>
      <c r="F10" s="41"/>
      <c r="G10" s="15"/>
      <c r="H10" s="15"/>
      <c r="I10" s="15"/>
      <c r="J10" s="15"/>
      <c r="K10" s="15"/>
      <c r="L10" s="15"/>
      <c r="M10" s="15"/>
      <c r="N10" s="9"/>
      <c r="O10" s="9"/>
      <c r="P10" s="9"/>
      <c r="Q10" s="9"/>
    </row>
    <row r="11" spans="1:17" ht="14.45" customHeight="1" thickTop="1" thickBot="1" x14ac:dyDescent="0.3">
      <c r="A11" t="s">
        <v>5</v>
      </c>
      <c r="B11" s="54"/>
      <c r="C11" s="20"/>
      <c r="D11" s="32"/>
      <c r="E11" s="16"/>
      <c r="F11" s="16"/>
      <c r="G11" s="16"/>
      <c r="H11" s="16"/>
      <c r="I11" s="16"/>
      <c r="J11" s="16"/>
      <c r="K11" s="16"/>
      <c r="L11" s="16"/>
      <c r="M11" s="16"/>
      <c r="N11" s="9"/>
      <c r="O11" s="9"/>
      <c r="P11" s="9"/>
      <c r="Q11" s="9"/>
    </row>
    <row r="12" spans="1:17" ht="16.5" thickTop="1" thickBot="1" x14ac:dyDescent="0.3">
      <c r="A12" t="s">
        <v>6</v>
      </c>
      <c r="B12" s="54"/>
      <c r="C12" s="21"/>
      <c r="D12" s="29">
        <f>IF(B12 = "A", 4, IF(B12="B+", 3.5, IF(B12 ="B",3, IF(B12="C+",2.5,IF(B12="C",2, IF(B12="D+",1.5, IF(B12 ="D", 1, 0)))))))</f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9"/>
      <c r="O12" s="9"/>
      <c r="P12" s="9"/>
      <c r="Q12" s="9"/>
    </row>
    <row r="13" spans="1:17" ht="16.5" thickTop="1" thickBot="1" x14ac:dyDescent="0.3">
      <c r="A13" t="s">
        <v>7</v>
      </c>
      <c r="B13" s="54"/>
      <c r="C13" s="18"/>
      <c r="D13" s="29">
        <f t="shared" ref="D13:D17" si="0">IF(B13 = "A", 4, IF(B13="B+", 3.5, IF(B13 ="B",3, IF(B13="C+",2.5,IF(B13="C",2, IF(B13="D+",1.5, IF(B13 ="D", 1, 0)))))))</f>
        <v>0</v>
      </c>
      <c r="E13" s="11"/>
      <c r="F13" s="11"/>
      <c r="G13" s="13"/>
      <c r="H13" s="13"/>
      <c r="I13" s="13"/>
      <c r="J13" s="13"/>
      <c r="K13" s="13"/>
      <c r="L13" s="13"/>
      <c r="M13" s="13"/>
      <c r="N13" s="9"/>
      <c r="O13" s="9"/>
      <c r="P13" s="9"/>
      <c r="Q13" s="9"/>
    </row>
    <row r="14" spans="1:17" ht="16.5" thickTop="1" thickBot="1" x14ac:dyDescent="0.3">
      <c r="A14" t="s">
        <v>8</v>
      </c>
      <c r="B14" s="23"/>
      <c r="C14" s="11"/>
      <c r="D14" s="30"/>
      <c r="E14" s="11"/>
      <c r="F14" s="11"/>
      <c r="G14" s="13"/>
      <c r="H14" s="13"/>
      <c r="I14" s="13"/>
      <c r="J14" s="13"/>
      <c r="K14" s="13"/>
      <c r="L14" s="13"/>
      <c r="M14" s="13"/>
      <c r="N14" s="9"/>
      <c r="O14" s="9"/>
      <c r="P14" s="9"/>
      <c r="Q14" s="9"/>
    </row>
    <row r="15" spans="1:17" ht="14.45" customHeight="1" thickTop="1" thickBot="1" x14ac:dyDescent="0.3">
      <c r="A15" t="s">
        <v>5</v>
      </c>
      <c r="B15" s="54"/>
      <c r="C15" s="18"/>
      <c r="D15" s="30"/>
      <c r="E15" s="11"/>
      <c r="F15" s="11"/>
      <c r="G15" s="13"/>
      <c r="H15" s="13"/>
      <c r="I15" s="13"/>
      <c r="J15" s="13"/>
      <c r="K15" s="13"/>
      <c r="L15" s="13"/>
      <c r="M15" s="13"/>
      <c r="N15" s="9"/>
      <c r="O15" s="9"/>
      <c r="P15" s="9"/>
      <c r="Q15" s="9"/>
    </row>
    <row r="16" spans="1:17" ht="14.45" customHeight="1" thickTop="1" thickBot="1" x14ac:dyDescent="0.3">
      <c r="A16" t="s">
        <v>6</v>
      </c>
      <c r="B16" s="54"/>
      <c r="C16" s="18"/>
      <c r="D16" s="29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9"/>
      <c r="O16" s="9"/>
      <c r="P16" s="9"/>
      <c r="Q16" s="9"/>
    </row>
    <row r="17" spans="1:17" ht="15" customHeight="1" thickTop="1" thickBot="1" x14ac:dyDescent="0.3">
      <c r="A17" t="s">
        <v>7</v>
      </c>
      <c r="B17" s="54"/>
      <c r="C17" s="22"/>
      <c r="D17" s="29">
        <f t="shared" si="0"/>
        <v>0</v>
      </c>
      <c r="E17" s="13"/>
      <c r="F17" s="13"/>
      <c r="G17" s="13"/>
      <c r="H17" s="13"/>
      <c r="I17" s="99"/>
      <c r="J17" s="12"/>
      <c r="K17" s="12"/>
      <c r="L17" s="13"/>
      <c r="M17" s="13"/>
      <c r="N17" s="9"/>
      <c r="O17" s="9"/>
      <c r="P17" s="9"/>
      <c r="Q17" s="9"/>
    </row>
    <row r="18" spans="1:17" ht="15.95" customHeight="1" thickTop="1" thickBot="1" x14ac:dyDescent="0.3">
      <c r="A18" s="44"/>
      <c r="B18" s="48"/>
      <c r="C18" s="49"/>
      <c r="D18" s="49"/>
      <c r="E18" s="49"/>
      <c r="F18" s="49"/>
      <c r="G18" s="49"/>
      <c r="H18" s="13"/>
      <c r="I18" s="100"/>
      <c r="J18" s="12"/>
      <c r="K18" s="12"/>
      <c r="L18" s="13"/>
      <c r="M18" s="13"/>
      <c r="N18" s="9"/>
      <c r="O18" s="9"/>
      <c r="P18" s="9"/>
      <c r="Q18" s="9"/>
    </row>
    <row r="19" spans="1:17" ht="22.5" thickTop="1" thickBot="1" x14ac:dyDescent="0.4">
      <c r="A19" s="33" t="s">
        <v>13</v>
      </c>
      <c r="B19" s="52" t="s">
        <v>19</v>
      </c>
      <c r="C19" s="53" t="s">
        <v>20</v>
      </c>
      <c r="D19" s="28"/>
      <c r="E19" s="28"/>
      <c r="F19" s="28"/>
      <c r="G19" s="28"/>
      <c r="H19" s="13"/>
      <c r="I19" s="100"/>
      <c r="K19" s="13"/>
      <c r="L19" s="13"/>
      <c r="M19" s="13"/>
      <c r="N19" s="9"/>
      <c r="O19" s="9"/>
      <c r="P19" s="9"/>
      <c r="Q19" s="9"/>
    </row>
    <row r="20" spans="1:17" ht="18.95" customHeight="1" thickTop="1" thickBot="1" x14ac:dyDescent="0.3">
      <c r="A20" t="s">
        <v>14</v>
      </c>
      <c r="B20" s="54"/>
      <c r="C20" s="55"/>
      <c r="D20" s="34"/>
      <c r="E20" s="29">
        <f>IF(C20 = "A", 4, IF(C20="B+", 3.5, IF(C20 ="B",3, IF(C20="C+",2.5,IF(C20="C",2, IF(C20="D+",1.5, IF(C20 ="D", 1, 0)))))))</f>
        <v>0</v>
      </c>
      <c r="F20" s="36">
        <f>B20*E20</f>
        <v>0</v>
      </c>
      <c r="G20" s="37" t="s">
        <v>67</v>
      </c>
      <c r="H20" s="95" t="e">
        <f>SUM(F20:F25)/SUM(B20:B25)</f>
        <v>#DIV/0!</v>
      </c>
      <c r="I20" s="101"/>
      <c r="J20" s="102" t="s">
        <v>68</v>
      </c>
      <c r="K20" s="15"/>
      <c r="L20" s="15"/>
      <c r="M20" s="15"/>
      <c r="N20" s="9"/>
      <c r="O20" s="9"/>
      <c r="P20" s="9"/>
      <c r="Q20" s="9"/>
    </row>
    <row r="21" spans="1:17" ht="16.5" thickTop="1" thickBot="1" x14ac:dyDescent="0.3">
      <c r="A21" t="s">
        <v>15</v>
      </c>
      <c r="B21" s="54"/>
      <c r="C21" s="56"/>
      <c r="D21" s="35"/>
      <c r="E21" s="29">
        <f t="shared" ref="E21:E25" si="1">IF(C21 = "A", 4, IF(C21="B+", 3.5, IF(C21 ="B",3, IF(C21="C+",2.5,IF(C21="C",2, IF(C21="D+",1.5, IF(C21 ="D", 1, 0)))))))</f>
        <v>0</v>
      </c>
      <c r="F21" s="36">
        <f t="shared" ref="F21:F25" si="2">B21*E21</f>
        <v>0</v>
      </c>
      <c r="G21" s="15"/>
      <c r="H21" s="15"/>
      <c r="I21" s="15"/>
      <c r="J21" s="103"/>
      <c r="K21" s="15"/>
      <c r="L21" s="15"/>
      <c r="M21" s="15"/>
      <c r="N21" s="9"/>
      <c r="O21" s="9"/>
      <c r="P21" s="9"/>
      <c r="Q21" s="9"/>
    </row>
    <row r="22" spans="1:17" ht="16.5" thickTop="1" thickBot="1" x14ac:dyDescent="0.3">
      <c r="A22" t="s">
        <v>16</v>
      </c>
      <c r="B22" s="54"/>
      <c r="C22" s="56"/>
      <c r="D22" s="35"/>
      <c r="E22" s="29">
        <f t="shared" ref="E22" si="3">IF(C22 = "A", 4, IF(C22="B+", 3.5, IF(C22 ="B",3, IF(C22="C+",2.5,IF(C22="C",2, IF(C22="D+",1.5, IF(C22 ="D", 1, 0)))))))</f>
        <v>0</v>
      </c>
      <c r="F22" s="36">
        <f t="shared" ref="F22" si="4">B22*E22</f>
        <v>0</v>
      </c>
      <c r="G22" s="15"/>
      <c r="H22" s="15"/>
      <c r="I22" s="15"/>
      <c r="J22" s="103"/>
      <c r="K22" s="15"/>
      <c r="L22" s="15"/>
      <c r="M22" s="15"/>
      <c r="N22" s="9"/>
      <c r="O22" s="9"/>
      <c r="P22" s="9"/>
      <c r="Q22" s="9"/>
    </row>
    <row r="23" spans="1:17" ht="16.5" thickTop="1" thickBot="1" x14ac:dyDescent="0.3">
      <c r="A23" t="s">
        <v>17</v>
      </c>
      <c r="B23" s="54"/>
      <c r="C23" s="57"/>
      <c r="D23" s="34"/>
      <c r="E23" s="29">
        <f t="shared" si="1"/>
        <v>0</v>
      </c>
      <c r="F23" s="36">
        <f t="shared" si="2"/>
        <v>0</v>
      </c>
      <c r="G23" s="15"/>
      <c r="H23" s="15"/>
      <c r="I23" s="15"/>
      <c r="J23" s="104"/>
      <c r="K23" s="15"/>
      <c r="L23" s="15"/>
      <c r="M23" s="15"/>
      <c r="N23" s="9"/>
      <c r="O23" s="9"/>
      <c r="P23" s="9"/>
      <c r="Q23" s="9"/>
    </row>
    <row r="24" spans="1:17" ht="16.5" thickTop="1" thickBot="1" x14ac:dyDescent="0.3">
      <c r="A24" t="s">
        <v>18</v>
      </c>
      <c r="B24" s="54"/>
      <c r="C24" s="58"/>
      <c r="D24" s="34"/>
      <c r="E24" s="29">
        <f t="shared" si="1"/>
        <v>0</v>
      </c>
      <c r="F24" s="36">
        <f t="shared" si="2"/>
        <v>0</v>
      </c>
      <c r="G24" s="15"/>
      <c r="H24" s="15"/>
      <c r="I24" s="15"/>
      <c r="J24" s="15"/>
      <c r="K24" s="15"/>
      <c r="L24" s="15"/>
      <c r="M24" s="15"/>
      <c r="N24" s="9"/>
      <c r="O24" s="9"/>
      <c r="P24" s="9"/>
      <c r="Q24" s="9"/>
    </row>
    <row r="25" spans="1:17" ht="16.5" thickTop="1" thickBot="1" x14ac:dyDescent="0.3">
      <c r="A25" t="s">
        <v>21</v>
      </c>
      <c r="B25" s="54"/>
      <c r="C25" s="58"/>
      <c r="D25" s="2"/>
      <c r="E25" s="29">
        <f t="shared" si="1"/>
        <v>0</v>
      </c>
      <c r="F25" s="38">
        <f t="shared" si="2"/>
        <v>0</v>
      </c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</row>
    <row r="26" spans="1:17" ht="16.5" thickTop="1" thickBot="1" x14ac:dyDescent="0.3">
      <c r="B26" s="40">
        <f>SUM(B20:B25)</f>
        <v>0</v>
      </c>
      <c r="C26" s="4"/>
      <c r="D26" s="2"/>
      <c r="E26" s="2"/>
      <c r="F26" s="39">
        <f>SUM(F20:F25)</f>
        <v>0</v>
      </c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</row>
    <row r="27" spans="1:17" x14ac:dyDescent="0.25">
      <c r="B27" s="1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</row>
    <row r="28" spans="1:17" x14ac:dyDescent="0.25">
      <c r="B28" s="1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</row>
    <row r="29" spans="1:17" x14ac:dyDescent="0.25">
      <c r="B29" s="1"/>
      <c r="C29" s="5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</row>
    <row r="30" spans="1:17" x14ac:dyDescent="0.25">
      <c r="B30" s="1"/>
      <c r="C30" s="6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</row>
    <row r="31" spans="1:17" x14ac:dyDescent="0.25"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5"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3">
    <mergeCell ref="H4:I4"/>
    <mergeCell ref="I17:I20"/>
    <mergeCell ref="J20:J2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9"/>
  <sheetViews>
    <sheetView topLeftCell="A3" workbookViewId="0">
      <selection activeCell="B6" sqref="B6:B7"/>
    </sheetView>
  </sheetViews>
  <sheetFormatPr defaultRowHeight="15" x14ac:dyDescent="0.25"/>
  <cols>
    <col min="1" max="1" width="12.28515625" customWidth="1"/>
    <col min="2" max="6" width="8.42578125" customWidth="1"/>
    <col min="7" max="7" width="18.5703125" customWidth="1"/>
    <col min="8" max="8" width="7.5703125" customWidth="1"/>
    <col min="9" max="9" width="2.85546875" customWidth="1"/>
    <col min="10" max="11" width="5.85546875" customWidth="1"/>
  </cols>
  <sheetData>
    <row r="1" spans="1:21" ht="21.75" thickBot="1" x14ac:dyDescent="0.4">
      <c r="B1" s="61" t="s">
        <v>43</v>
      </c>
      <c r="C1" s="61"/>
      <c r="D1" s="61"/>
    </row>
    <row r="3" spans="1:21" x14ac:dyDescent="0.25">
      <c r="A3" t="s">
        <v>2</v>
      </c>
    </row>
    <row r="4" spans="1:21" x14ac:dyDescent="0.25">
      <c r="A4" t="s">
        <v>3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98"/>
      <c r="M4" s="98"/>
      <c r="N4" s="9"/>
      <c r="O4" s="9"/>
      <c r="P4" s="9"/>
      <c r="Q4" s="9"/>
      <c r="R4" s="9"/>
      <c r="S4" s="9"/>
      <c r="T4" s="9"/>
      <c r="U4" s="9"/>
    </row>
    <row r="5" spans="1:21" ht="15.75" thickBot="1" x14ac:dyDescent="0.3">
      <c r="B5" s="19"/>
      <c r="C5" s="11"/>
      <c r="D5" s="11"/>
      <c r="E5" s="11"/>
      <c r="F5" s="11"/>
      <c r="G5" s="27"/>
      <c r="H5" s="11"/>
      <c r="I5" s="11"/>
      <c r="J5" s="27"/>
      <c r="K5" s="12"/>
      <c r="L5" s="12"/>
      <c r="M5" s="12"/>
      <c r="N5" s="12"/>
      <c r="O5" s="12"/>
      <c r="P5" s="12"/>
      <c r="Q5" s="12"/>
      <c r="R5" s="9"/>
      <c r="S5" s="9"/>
      <c r="T5" s="9"/>
      <c r="U5" s="9"/>
    </row>
    <row r="6" spans="1:21" ht="15" customHeight="1" thickTop="1" thickBot="1" x14ac:dyDescent="0.3">
      <c r="A6" t="s">
        <v>0</v>
      </c>
      <c r="B6" s="24"/>
      <c r="C6" s="62"/>
      <c r="D6" s="89" t="s">
        <v>52</v>
      </c>
      <c r="E6" s="66"/>
      <c r="F6" s="65"/>
      <c r="G6" s="90" t="s">
        <v>54</v>
      </c>
      <c r="H6" s="96" t="e">
        <f>B7/B6</f>
        <v>#DIV/0!</v>
      </c>
      <c r="I6" s="26"/>
      <c r="J6" s="12"/>
      <c r="K6" s="12"/>
      <c r="L6" s="12"/>
      <c r="M6" s="12"/>
      <c r="N6" s="12"/>
      <c r="O6" s="12"/>
      <c r="P6" s="9"/>
      <c r="Q6" s="9"/>
      <c r="R6" s="9"/>
      <c r="S6" s="9"/>
    </row>
    <row r="7" spans="1:21" ht="15" customHeight="1" thickTop="1" thickBot="1" x14ac:dyDescent="0.3">
      <c r="A7" t="s">
        <v>1</v>
      </c>
      <c r="B7" s="24"/>
      <c r="C7" s="18"/>
      <c r="D7" s="30"/>
      <c r="E7" s="88" t="s">
        <v>53</v>
      </c>
      <c r="F7" s="63"/>
      <c r="G7" s="64"/>
      <c r="H7" s="88" t="s">
        <v>53</v>
      </c>
      <c r="I7" s="25"/>
      <c r="J7" s="42"/>
      <c r="K7" s="26"/>
      <c r="L7" s="12"/>
      <c r="M7" s="12"/>
      <c r="N7" s="12"/>
      <c r="O7" s="12"/>
      <c r="P7" s="12"/>
      <c r="Q7" s="12"/>
      <c r="R7" s="9"/>
      <c r="S7" s="9"/>
      <c r="T7" s="9"/>
      <c r="U7" s="9"/>
    </row>
    <row r="8" spans="1:21" ht="16.5" thickTop="1" thickBot="1" x14ac:dyDescent="0.3">
      <c r="A8" s="44"/>
      <c r="B8" s="48"/>
      <c r="C8" s="49"/>
      <c r="D8" s="50"/>
      <c r="E8" s="50"/>
      <c r="F8" s="50"/>
      <c r="G8" s="50"/>
      <c r="H8" s="50"/>
      <c r="I8" s="49"/>
      <c r="J8" s="51"/>
      <c r="K8" s="49"/>
      <c r="L8" s="13"/>
      <c r="M8" s="13"/>
      <c r="N8" s="13"/>
      <c r="O8" s="13"/>
      <c r="P8" s="13"/>
      <c r="Q8" s="13"/>
      <c r="R8" s="9"/>
      <c r="S8" s="9"/>
      <c r="T8" s="9"/>
      <c r="U8" s="9"/>
    </row>
    <row r="9" spans="1:21" ht="15.75" thickTop="1" x14ac:dyDescent="0.25"/>
    <row r="10" spans="1:21" s="67" customFormat="1" ht="15.75" thickBot="1" x14ac:dyDescent="0.3">
      <c r="A10" s="67" t="s">
        <v>55</v>
      </c>
      <c r="B10" s="67" t="s">
        <v>44</v>
      </c>
      <c r="C10" s="67" t="s">
        <v>45</v>
      </c>
      <c r="D10" s="67" t="s">
        <v>9</v>
      </c>
      <c r="E10" s="67" t="s">
        <v>46</v>
      </c>
      <c r="F10" s="67" t="s">
        <v>47</v>
      </c>
      <c r="G10" s="68" t="s">
        <v>48</v>
      </c>
    </row>
    <row r="11" spans="1:21" ht="15.75" thickTop="1" x14ac:dyDescent="0.25">
      <c r="A11">
        <v>1</v>
      </c>
      <c r="B11" s="76">
        <f>($B$7+(A11*4))/($B$6+A11)</f>
        <v>4</v>
      </c>
      <c r="C11" s="77">
        <f>($B$7+(A11*3.5))/($B$6+A11)</f>
        <v>3.5</v>
      </c>
      <c r="D11" s="77">
        <f>($B$7+(A11*3))/($B$6+A11)</f>
        <v>3</v>
      </c>
      <c r="E11" s="77">
        <f>($B$7+(A11*2.5))/($B$6+A11)</f>
        <v>2.5</v>
      </c>
      <c r="F11" s="78">
        <f>($B$7+(A11*2))/($B$6+A11)</f>
        <v>2</v>
      </c>
    </row>
    <row r="12" spans="1:21" x14ac:dyDescent="0.25">
      <c r="A12" s="69">
        <v>3</v>
      </c>
      <c r="B12" s="79">
        <f t="shared" ref="B12:B38" si="0">($B$7+(A12*4))/($B$6+A12)</f>
        <v>4</v>
      </c>
      <c r="C12" s="80">
        <f t="shared" ref="C12:C24" si="1">($B$7+(A12*3.5))/($B$6+A12)</f>
        <v>3.5</v>
      </c>
      <c r="D12" s="80">
        <f t="shared" ref="D12:D24" si="2">($B$7+(A12*3))/($B$6+A12)</f>
        <v>3</v>
      </c>
      <c r="E12" s="80">
        <f t="shared" ref="E12:E24" si="3">($B$7+(A12*2.5))/($B$6+A12)</f>
        <v>2.5</v>
      </c>
      <c r="F12" s="81">
        <f t="shared" ref="F12:F24" si="4">($B$7+(A12*2))/($B$6+A12)</f>
        <v>2</v>
      </c>
    </row>
    <row r="13" spans="1:21" x14ac:dyDescent="0.25">
      <c r="A13">
        <v>4</v>
      </c>
      <c r="B13" s="82">
        <f t="shared" si="0"/>
        <v>4</v>
      </c>
      <c r="C13" s="83">
        <f t="shared" si="1"/>
        <v>3.5</v>
      </c>
      <c r="D13" s="83">
        <f t="shared" si="2"/>
        <v>3</v>
      </c>
      <c r="E13" s="83">
        <f t="shared" si="3"/>
        <v>2.5</v>
      </c>
      <c r="F13" s="84">
        <f t="shared" si="4"/>
        <v>2</v>
      </c>
      <c r="G13" s="91" t="s">
        <v>56</v>
      </c>
    </row>
    <row r="14" spans="1:21" x14ac:dyDescent="0.25">
      <c r="A14" s="69">
        <v>6</v>
      </c>
      <c r="B14" s="79">
        <f t="shared" si="0"/>
        <v>4</v>
      </c>
      <c r="C14" s="80">
        <f t="shared" si="1"/>
        <v>3.5</v>
      </c>
      <c r="D14" s="80">
        <f t="shared" si="2"/>
        <v>3</v>
      </c>
      <c r="E14" s="80">
        <f t="shared" si="3"/>
        <v>2.5</v>
      </c>
      <c r="F14" s="81">
        <f t="shared" si="4"/>
        <v>2</v>
      </c>
      <c r="G14" s="92" t="s">
        <v>57</v>
      </c>
    </row>
    <row r="15" spans="1:21" x14ac:dyDescent="0.25">
      <c r="A15">
        <v>7</v>
      </c>
      <c r="B15" s="82">
        <f t="shared" si="0"/>
        <v>4</v>
      </c>
      <c r="C15" s="83">
        <f t="shared" si="1"/>
        <v>3.5</v>
      </c>
      <c r="D15" s="83">
        <f t="shared" si="2"/>
        <v>3</v>
      </c>
      <c r="E15" s="83">
        <f t="shared" si="3"/>
        <v>2.5</v>
      </c>
      <c r="F15" s="84">
        <f t="shared" si="4"/>
        <v>2</v>
      </c>
      <c r="G15" s="92" t="s">
        <v>58</v>
      </c>
    </row>
    <row r="16" spans="1:21" x14ac:dyDescent="0.25">
      <c r="A16">
        <v>8</v>
      </c>
      <c r="B16" s="82">
        <f t="shared" si="0"/>
        <v>4</v>
      </c>
      <c r="C16" s="83">
        <f t="shared" si="1"/>
        <v>3.5</v>
      </c>
      <c r="D16" s="83">
        <f t="shared" si="2"/>
        <v>3</v>
      </c>
      <c r="E16" s="83">
        <f t="shared" si="3"/>
        <v>2.5</v>
      </c>
      <c r="F16" s="84">
        <f t="shared" si="4"/>
        <v>2</v>
      </c>
      <c r="G16" s="92"/>
    </row>
    <row r="17" spans="1:11" x14ac:dyDescent="0.25">
      <c r="A17" s="69">
        <v>9</v>
      </c>
      <c r="B17" s="79">
        <f t="shared" si="0"/>
        <v>4</v>
      </c>
      <c r="C17" s="80">
        <f t="shared" si="1"/>
        <v>3.5</v>
      </c>
      <c r="D17" s="80">
        <f t="shared" si="2"/>
        <v>3</v>
      </c>
      <c r="E17" s="80">
        <f t="shared" si="3"/>
        <v>2.5</v>
      </c>
      <c r="F17" s="81">
        <f t="shared" si="4"/>
        <v>2</v>
      </c>
      <c r="G17" s="92"/>
    </row>
    <row r="18" spans="1:11" x14ac:dyDescent="0.25">
      <c r="A18">
        <v>10</v>
      </c>
      <c r="B18" s="82">
        <f t="shared" si="0"/>
        <v>4</v>
      </c>
      <c r="C18" s="83">
        <f t="shared" si="1"/>
        <v>3.5</v>
      </c>
      <c r="D18" s="83">
        <f t="shared" si="2"/>
        <v>3</v>
      </c>
      <c r="E18" s="83">
        <f t="shared" si="3"/>
        <v>2.5</v>
      </c>
      <c r="F18" s="84">
        <f t="shared" si="4"/>
        <v>2</v>
      </c>
      <c r="G18" s="92" t="s">
        <v>59</v>
      </c>
    </row>
    <row r="19" spans="1:11" x14ac:dyDescent="0.25">
      <c r="A19">
        <v>11</v>
      </c>
      <c r="B19" s="82">
        <f t="shared" si="0"/>
        <v>4</v>
      </c>
      <c r="C19" s="83">
        <f t="shared" si="1"/>
        <v>3.5</v>
      </c>
      <c r="D19" s="83">
        <f t="shared" si="2"/>
        <v>3</v>
      </c>
      <c r="E19" s="83">
        <f t="shared" si="3"/>
        <v>2.5</v>
      </c>
      <c r="F19" s="84">
        <f t="shared" si="4"/>
        <v>2</v>
      </c>
      <c r="G19" s="92" t="s">
        <v>61</v>
      </c>
    </row>
    <row r="20" spans="1:11" ht="15.75" thickBot="1" x14ac:dyDescent="0.3">
      <c r="A20" s="69">
        <v>12</v>
      </c>
      <c r="B20" s="79">
        <f t="shared" si="0"/>
        <v>4</v>
      </c>
      <c r="C20" s="80">
        <f t="shared" si="1"/>
        <v>3.5</v>
      </c>
      <c r="D20" s="80">
        <f t="shared" si="2"/>
        <v>3</v>
      </c>
      <c r="E20" s="80">
        <f t="shared" si="3"/>
        <v>2.5</v>
      </c>
      <c r="F20" s="81">
        <f t="shared" si="4"/>
        <v>2</v>
      </c>
      <c r="G20" s="92" t="s">
        <v>60</v>
      </c>
      <c r="J20" s="105" t="s">
        <v>51</v>
      </c>
      <c r="K20" s="105"/>
    </row>
    <row r="21" spans="1:11" ht="16.5" thickTop="1" thickBot="1" x14ac:dyDescent="0.3">
      <c r="A21">
        <v>13</v>
      </c>
      <c r="B21" s="82">
        <f t="shared" si="0"/>
        <v>4</v>
      </c>
      <c r="C21" s="83">
        <f t="shared" si="1"/>
        <v>3.5</v>
      </c>
      <c r="D21" s="83">
        <f t="shared" si="2"/>
        <v>3</v>
      </c>
      <c r="E21" s="83">
        <f t="shared" si="3"/>
        <v>2.5</v>
      </c>
      <c r="F21" s="84">
        <f t="shared" si="4"/>
        <v>2</v>
      </c>
      <c r="J21" s="70" t="s">
        <v>44</v>
      </c>
      <c r="K21" s="71">
        <v>4</v>
      </c>
    </row>
    <row r="22" spans="1:11" ht="16.5" thickTop="1" thickBot="1" x14ac:dyDescent="0.3">
      <c r="A22">
        <v>14</v>
      </c>
      <c r="B22" s="82">
        <f t="shared" si="0"/>
        <v>4</v>
      </c>
      <c r="C22" s="83">
        <f t="shared" si="1"/>
        <v>3.5</v>
      </c>
      <c r="D22" s="83">
        <f t="shared" si="2"/>
        <v>3</v>
      </c>
      <c r="E22" s="83">
        <f t="shared" si="3"/>
        <v>2.5</v>
      </c>
      <c r="F22" s="84">
        <f t="shared" si="4"/>
        <v>2</v>
      </c>
      <c r="G22" s="67" t="s">
        <v>49</v>
      </c>
      <c r="H22" s="24"/>
      <c r="J22" s="72" t="s">
        <v>45</v>
      </c>
      <c r="K22" s="73">
        <v>3.5</v>
      </c>
    </row>
    <row r="23" spans="1:11" ht="16.5" thickTop="1" thickBot="1" x14ac:dyDescent="0.3">
      <c r="A23" s="69">
        <v>15</v>
      </c>
      <c r="B23" s="79">
        <f t="shared" si="0"/>
        <v>4</v>
      </c>
      <c r="C23" s="80">
        <f t="shared" si="1"/>
        <v>3.5</v>
      </c>
      <c r="D23" s="80">
        <f t="shared" si="2"/>
        <v>3</v>
      </c>
      <c r="E23" s="80">
        <f t="shared" si="3"/>
        <v>2.5</v>
      </c>
      <c r="F23" s="81">
        <f t="shared" si="4"/>
        <v>2</v>
      </c>
      <c r="G23" t="s">
        <v>50</v>
      </c>
      <c r="H23" s="93" t="e">
        <f>IF(((E6*(B6+H22))-B7)/H22&gt;4,"NA",((E6*(B6+H22))-B7)/H22)</f>
        <v>#DIV/0!</v>
      </c>
      <c r="J23" s="72" t="s">
        <v>9</v>
      </c>
      <c r="K23" s="73">
        <v>3</v>
      </c>
    </row>
    <row r="24" spans="1:11" ht="16.5" thickTop="1" thickBot="1" x14ac:dyDescent="0.3">
      <c r="A24">
        <v>16</v>
      </c>
      <c r="B24" s="82">
        <f t="shared" si="0"/>
        <v>4</v>
      </c>
      <c r="C24" s="83">
        <f t="shared" si="1"/>
        <v>3.5</v>
      </c>
      <c r="D24" s="83">
        <f t="shared" si="2"/>
        <v>3</v>
      </c>
      <c r="E24" s="83">
        <f t="shared" si="3"/>
        <v>2.5</v>
      </c>
      <c r="F24" s="84">
        <f t="shared" si="4"/>
        <v>2</v>
      </c>
      <c r="J24" s="72" t="s">
        <v>46</v>
      </c>
      <c r="K24" s="73">
        <v>2.5</v>
      </c>
    </row>
    <row r="25" spans="1:11" ht="16.5" thickTop="1" thickBot="1" x14ac:dyDescent="0.3">
      <c r="A25">
        <v>17</v>
      </c>
      <c r="B25" s="82">
        <f t="shared" si="0"/>
        <v>4</v>
      </c>
      <c r="C25" s="83">
        <f t="shared" ref="C25:C38" si="5">($B$7+(A25*3.5))/($B$6+A25)</f>
        <v>3.5</v>
      </c>
      <c r="D25" s="83">
        <f t="shared" ref="D25:D38" si="6">($B$7+(A25*3))/($B$6+A25)</f>
        <v>3</v>
      </c>
      <c r="E25" s="83">
        <f t="shared" ref="E25:E38" si="7">($B$7+(A25*2.5))/($B$6+A25)</f>
        <v>2.5</v>
      </c>
      <c r="F25" s="84">
        <f t="shared" ref="F25:F38" si="8">($B$7+(A25*2))/($B$6+A25)</f>
        <v>2</v>
      </c>
      <c r="J25" s="74" t="s">
        <v>47</v>
      </c>
      <c r="K25" s="75">
        <v>2</v>
      </c>
    </row>
    <row r="26" spans="1:11" ht="15.75" thickTop="1" x14ac:dyDescent="0.25">
      <c r="A26">
        <v>18</v>
      </c>
      <c r="B26" s="82">
        <f t="shared" si="0"/>
        <v>4</v>
      </c>
      <c r="C26" s="83">
        <f t="shared" si="5"/>
        <v>3.5</v>
      </c>
      <c r="D26" s="83">
        <f t="shared" si="6"/>
        <v>3</v>
      </c>
      <c r="E26" s="83">
        <f t="shared" si="7"/>
        <v>2.5</v>
      </c>
      <c r="F26" s="84">
        <f t="shared" si="8"/>
        <v>2</v>
      </c>
    </row>
    <row r="27" spans="1:11" x14ac:dyDescent="0.25">
      <c r="A27">
        <v>19</v>
      </c>
      <c r="B27" s="82">
        <f t="shared" si="0"/>
        <v>4</v>
      </c>
      <c r="C27" s="83">
        <f t="shared" si="5"/>
        <v>3.5</v>
      </c>
      <c r="D27" s="83">
        <f t="shared" si="6"/>
        <v>3</v>
      </c>
      <c r="E27" s="83">
        <f t="shared" si="7"/>
        <v>2.5</v>
      </c>
      <c r="F27" s="84">
        <f t="shared" si="8"/>
        <v>2</v>
      </c>
    </row>
    <row r="28" spans="1:11" x14ac:dyDescent="0.25">
      <c r="A28">
        <v>20</v>
      </c>
      <c r="B28" s="82">
        <f t="shared" si="0"/>
        <v>4</v>
      </c>
      <c r="C28" s="83">
        <f t="shared" si="5"/>
        <v>3.5</v>
      </c>
      <c r="D28" s="83">
        <f t="shared" si="6"/>
        <v>3</v>
      </c>
      <c r="E28" s="83">
        <f t="shared" si="7"/>
        <v>2.5</v>
      </c>
      <c r="F28" s="84">
        <f t="shared" si="8"/>
        <v>2</v>
      </c>
    </row>
    <row r="29" spans="1:11" x14ac:dyDescent="0.25">
      <c r="A29">
        <v>21</v>
      </c>
      <c r="B29" s="82">
        <f t="shared" si="0"/>
        <v>4</v>
      </c>
      <c r="C29" s="83">
        <f t="shared" si="5"/>
        <v>3.5</v>
      </c>
      <c r="D29" s="83">
        <f t="shared" si="6"/>
        <v>3</v>
      </c>
      <c r="E29" s="83">
        <f t="shared" si="7"/>
        <v>2.5</v>
      </c>
      <c r="F29" s="84">
        <f t="shared" si="8"/>
        <v>2</v>
      </c>
    </row>
    <row r="30" spans="1:11" x14ac:dyDescent="0.25">
      <c r="A30">
        <v>22</v>
      </c>
      <c r="B30" s="82">
        <f t="shared" si="0"/>
        <v>4</v>
      </c>
      <c r="C30" s="83">
        <f t="shared" si="5"/>
        <v>3.5</v>
      </c>
      <c r="D30" s="83">
        <f t="shared" si="6"/>
        <v>3</v>
      </c>
      <c r="E30" s="83">
        <f t="shared" si="7"/>
        <v>2.5</v>
      </c>
      <c r="F30" s="84">
        <f t="shared" si="8"/>
        <v>2</v>
      </c>
    </row>
    <row r="31" spans="1:11" x14ac:dyDescent="0.25">
      <c r="A31">
        <v>23</v>
      </c>
      <c r="B31" s="82">
        <f t="shared" si="0"/>
        <v>4</v>
      </c>
      <c r="C31" s="83">
        <f t="shared" si="5"/>
        <v>3.5</v>
      </c>
      <c r="D31" s="83">
        <f t="shared" si="6"/>
        <v>3</v>
      </c>
      <c r="E31" s="83">
        <f t="shared" si="7"/>
        <v>2.5</v>
      </c>
      <c r="F31" s="84">
        <f t="shared" si="8"/>
        <v>2</v>
      </c>
    </row>
    <row r="32" spans="1:11" x14ac:dyDescent="0.25">
      <c r="A32">
        <v>24</v>
      </c>
      <c r="B32" s="82">
        <f t="shared" si="0"/>
        <v>4</v>
      </c>
      <c r="C32" s="83">
        <f t="shared" si="5"/>
        <v>3.5</v>
      </c>
      <c r="D32" s="83">
        <f t="shared" si="6"/>
        <v>3</v>
      </c>
      <c r="E32" s="83">
        <f t="shared" si="7"/>
        <v>2.5</v>
      </c>
      <c r="F32" s="84">
        <f t="shared" si="8"/>
        <v>2</v>
      </c>
    </row>
    <row r="33" spans="1:6" x14ac:dyDescent="0.25">
      <c r="A33">
        <v>25</v>
      </c>
      <c r="B33" s="82">
        <f t="shared" si="0"/>
        <v>4</v>
      </c>
      <c r="C33" s="83">
        <f t="shared" si="5"/>
        <v>3.5</v>
      </c>
      <c r="D33" s="83">
        <f t="shared" si="6"/>
        <v>3</v>
      </c>
      <c r="E33" s="83">
        <f t="shared" si="7"/>
        <v>2.5</v>
      </c>
      <c r="F33" s="84">
        <f t="shared" si="8"/>
        <v>2</v>
      </c>
    </row>
    <row r="34" spans="1:6" x14ac:dyDescent="0.25">
      <c r="A34">
        <v>26</v>
      </c>
      <c r="B34" s="82">
        <f t="shared" si="0"/>
        <v>4</v>
      </c>
      <c r="C34" s="83">
        <f t="shared" si="5"/>
        <v>3.5</v>
      </c>
      <c r="D34" s="83">
        <f t="shared" si="6"/>
        <v>3</v>
      </c>
      <c r="E34" s="83">
        <f t="shared" si="7"/>
        <v>2.5</v>
      </c>
      <c r="F34" s="84">
        <f t="shared" si="8"/>
        <v>2</v>
      </c>
    </row>
    <row r="35" spans="1:6" x14ac:dyDescent="0.25">
      <c r="A35">
        <v>27</v>
      </c>
      <c r="B35" s="82">
        <f t="shared" si="0"/>
        <v>4</v>
      </c>
      <c r="C35" s="83">
        <f t="shared" si="5"/>
        <v>3.5</v>
      </c>
      <c r="D35" s="83">
        <f t="shared" si="6"/>
        <v>3</v>
      </c>
      <c r="E35" s="83">
        <f t="shared" si="7"/>
        <v>2.5</v>
      </c>
      <c r="F35" s="84">
        <f t="shared" si="8"/>
        <v>2</v>
      </c>
    </row>
    <row r="36" spans="1:6" x14ac:dyDescent="0.25">
      <c r="A36">
        <v>28</v>
      </c>
      <c r="B36" s="82">
        <f t="shared" si="0"/>
        <v>4</v>
      </c>
      <c r="C36" s="83">
        <f t="shared" si="5"/>
        <v>3.5</v>
      </c>
      <c r="D36" s="83">
        <f t="shared" si="6"/>
        <v>3</v>
      </c>
      <c r="E36" s="83">
        <f t="shared" si="7"/>
        <v>2.5</v>
      </c>
      <c r="F36" s="84">
        <f t="shared" si="8"/>
        <v>2</v>
      </c>
    </row>
    <row r="37" spans="1:6" x14ac:dyDescent="0.25">
      <c r="A37">
        <v>29</v>
      </c>
      <c r="B37" s="82">
        <f t="shared" si="0"/>
        <v>4</v>
      </c>
      <c r="C37" s="83">
        <f t="shared" si="5"/>
        <v>3.5</v>
      </c>
      <c r="D37" s="83">
        <f t="shared" si="6"/>
        <v>3</v>
      </c>
      <c r="E37" s="83">
        <f t="shared" si="7"/>
        <v>2.5</v>
      </c>
      <c r="F37" s="84">
        <f t="shared" si="8"/>
        <v>2</v>
      </c>
    </row>
    <row r="38" spans="1:6" ht="15.75" thickBot="1" x14ac:dyDescent="0.3">
      <c r="A38">
        <v>30</v>
      </c>
      <c r="B38" s="85">
        <f t="shared" si="0"/>
        <v>4</v>
      </c>
      <c r="C38" s="86">
        <f t="shared" si="5"/>
        <v>3.5</v>
      </c>
      <c r="D38" s="86">
        <f t="shared" si="6"/>
        <v>3</v>
      </c>
      <c r="E38" s="86">
        <f t="shared" si="7"/>
        <v>2.5</v>
      </c>
      <c r="F38" s="87">
        <f t="shared" si="8"/>
        <v>2</v>
      </c>
    </row>
    <row r="39" spans="1:6" ht="15.75" thickTop="1" x14ac:dyDescent="0.25"/>
  </sheetData>
  <mergeCells count="2">
    <mergeCell ref="L4:M4"/>
    <mergeCell ref="J20:K2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GPA Instructions</vt:lpstr>
      <vt:lpstr>Grade Calculation</vt:lpstr>
      <vt:lpstr>Grades_Hrs. Needed</vt:lpstr>
      <vt:lpstr>'Grade Calculation'!crses_progress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sumtuser</dc:creator>
  <cp:lastModifiedBy>LAWRENCE, DANA</cp:lastModifiedBy>
  <dcterms:created xsi:type="dcterms:W3CDTF">2014-06-03T12:06:36Z</dcterms:created>
  <dcterms:modified xsi:type="dcterms:W3CDTF">2020-03-04T15:00:36Z</dcterms:modified>
</cp:coreProperties>
</file>